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i/Desktop/Indiko_Werkzeuge/Final/"/>
    </mc:Choice>
  </mc:AlternateContent>
  <xr:revisionPtr revIDLastSave="0" documentId="13_ncr:1_{23C3FF3F-ADF7-BF43-A0A2-A5D86E3FAB1D}" xr6:coauthVersionLast="36" xr6:coauthVersionMax="47" xr10:uidLastSave="{00000000-0000-0000-0000-000000000000}"/>
  <bookViews>
    <workbookView xWindow="160" yWindow="500" windowWidth="25440" windowHeight="14120" xr2:uid="{8F6F6D80-EEAF-7244-9517-85630C07EEC1}"/>
  </bookViews>
  <sheets>
    <sheet name="Checkliste" sheetId="1" r:id="rId1"/>
  </sheets>
  <definedNames>
    <definedName name="_xlnm.Print_Area" localSheetId="0">Checkliste!$A$1:$H$62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K57" i="1"/>
  <c r="J57" i="1"/>
  <c r="L50" i="1"/>
  <c r="K50" i="1"/>
  <c r="J50" i="1"/>
  <c r="F6" i="1" s="1"/>
  <c r="L43" i="1"/>
  <c r="K43" i="1"/>
  <c r="J43" i="1"/>
  <c r="L36" i="1"/>
  <c r="K36" i="1"/>
  <c r="J36" i="1"/>
  <c r="L29" i="1"/>
  <c r="K29" i="1"/>
  <c r="J29" i="1"/>
  <c r="L22" i="1"/>
  <c r="K22" i="1"/>
  <c r="J22" i="1"/>
  <c r="L15" i="1"/>
  <c r="K15" i="1"/>
  <c r="J15" i="1"/>
  <c r="M29" i="1" l="1"/>
  <c r="C6" i="1" s="1"/>
  <c r="J58" i="1"/>
  <c r="K58" i="1"/>
  <c r="L58" i="1"/>
  <c r="M50" i="1"/>
  <c r="M22" i="1"/>
  <c r="N22" i="1" s="1"/>
  <c r="B7" i="1" s="1"/>
  <c r="M43" i="1"/>
  <c r="N43" i="1" s="1"/>
  <c r="E7" i="1" s="1"/>
  <c r="M57" i="1"/>
  <c r="G6" i="1" s="1"/>
  <c r="M36" i="1"/>
  <c r="D6" i="1" s="1"/>
  <c r="M15" i="1"/>
  <c r="N15" i="1" s="1"/>
  <c r="A7" i="1" s="1"/>
  <c r="E6" i="1" l="1"/>
  <c r="A6" i="1"/>
  <c r="B6" i="1"/>
  <c r="N29" i="1"/>
  <c r="C7" i="1" s="1"/>
  <c r="M58" i="1"/>
  <c r="A4" i="1" s="1"/>
  <c r="N50" i="1"/>
  <c r="F7" i="1" s="1"/>
  <c r="N57" i="1"/>
  <c r="G7" i="1" s="1"/>
  <c r="N36" i="1"/>
  <c r="D7" i="1" s="1"/>
  <c r="N58" i="1" l="1"/>
</calcChain>
</file>

<file path=xl/sharedStrings.xml><?xml version="1.0" encoding="utf-8"?>
<sst xmlns="http://schemas.openxmlformats.org/spreadsheetml/2006/main" count="107" uniqueCount="72">
  <si>
    <t>Tool zur Resilienzabfrage</t>
  </si>
  <si>
    <t>Ja</t>
  </si>
  <si>
    <t>1. Mitarbeiter</t>
  </si>
  <si>
    <t>Antwort</t>
  </si>
  <si>
    <t>Nein</t>
  </si>
  <si>
    <t>1.1. Werden die Mitarbeiter aktiv in die Ideengenerierung und Entscheidungsprozesse eingebunden?</t>
  </si>
  <si>
    <t>Nicht relevant in meinem Gewerk</t>
  </si>
  <si>
    <t>Mitarbeiter</t>
  </si>
  <si>
    <t>Betriebskultur</t>
  </si>
  <si>
    <t>Leadership</t>
  </si>
  <si>
    <t>Netzwerk</t>
  </si>
  <si>
    <t>Liquidität</t>
  </si>
  <si>
    <t>1.2. Haben die Mitarbeiter Freiheiten eigene Ideen im Betrieb zu verfolgen?</t>
  </si>
  <si>
    <t>1.3. Werden den Mitarbeitern gewisse Benefits und Sonderleistungen gewährt, um die 
Mitarbeiterzufriedenheit zu erhöhen (z.B. flexible Arbeitszeitmodelle, Vergünstigungen in Kultur und Sport, zusätzliches Gehalt oder Urlaubstage)</t>
  </si>
  <si>
    <t>1.4. Werden ausreichend neue Mitarbeiter gefunden?</t>
  </si>
  <si>
    <t>1.5. Wird der Wissenstransfer zwischen neuen und erfahrenen Mitarbeitern sichergestellt?</t>
  </si>
  <si>
    <t>2. Betriebskultur</t>
  </si>
  <si>
    <t>2.1. Gibt es eine offene Fehlerkultur im Unternehmen?</t>
  </si>
  <si>
    <t>2.2. Gibt es eine Vision des Unternehmens und kennen die Mitarbeiter diese?</t>
  </si>
  <si>
    <t>2.3. Lebt der Betriebsinhaber die Offenheit für Neues und für Veränderung den Mitarbeitern vor?</t>
  </si>
  <si>
    <t>2.4. Wird versucht bei jeder Unternehmensentscheidung ein Kundenbedürfnis zu erfüllen oder zu verbessern?</t>
  </si>
  <si>
    <t>2.5. Wird Kundenfeedback eingeholt und als mögliche Ideenquelle genutzt?</t>
  </si>
  <si>
    <t>3. Leadership</t>
  </si>
  <si>
    <t>3.1. Kann der Unternehmensinhaber Aufgaben an Mitarbeiter delegieren?</t>
  </si>
  <si>
    <t>3.2. Kann der Betriebsinhaber Verantwortung an Mitarbeiter oder eine zweite Führungsebene abgeben?</t>
  </si>
  <si>
    <t>3.3. Schafft es der Betriebsinhaber ein persönliches und familiäres Verhältnis zu seinen Mitarbeitern aufzubauen?</t>
  </si>
  <si>
    <t>3.4. Schafft es der Betriebsinhaber neue Trends und Kundenbedürfnisse am Markt frühzeitig zu erkennen (Strategische Agilität)?</t>
  </si>
  <si>
    <t>3.5. Ist der Betriebsinhaber mit voller Leidenschaft und Hingabe in seinem Unternehmen tätig?</t>
  </si>
  <si>
    <t>4. Netzwerk</t>
  </si>
  <si>
    <t>4.1. Steht man in Kontakt mit gewerkefremden Unternehmen zum gemeinsamen Ideenaustausch?</t>
  </si>
  <si>
    <t>4.2. Steht man in Kontakt mit Unternehmen aus dem gleichen Gewerk zum gemeinsamen Ideenaustausch?</t>
  </si>
  <si>
    <t>4.3. Steht man in Kontakt mit Start-ups, Universitäten, Innungen oder anderen Wissensträgern zum gemeinsamen Ideenaustausch?</t>
  </si>
  <si>
    <t>4.4. Können fehlende Kompetenzen (IT, Marketing oder andere) über das Unternehmensnetzwerk abgedeckt werden?</t>
  </si>
  <si>
    <t>4.5. Kann man die eigenen Kompetenzen durch den Austausch mit dem Netzwerk vergrößern?</t>
  </si>
  <si>
    <t>5. Unternehmensprozesse</t>
  </si>
  <si>
    <t>5.1. Gibt es eine Stellvertreterregelung, sofern der Inhaber ausfällt?</t>
  </si>
  <si>
    <t>5.2. Gibt es eine Vor- und/oder Nachkalkulation, um die Profitabilität der Produkte und Aufträge sicherzustellen?</t>
  </si>
  <si>
    <t>5.3. Gibt es eine verantwortliche Person für ein aktives Rechnungswesen?</t>
  </si>
  <si>
    <t>5.4. Besteht ein ERP-System (Warenwirtschaftssystem), um die Unternehmensprozesse abbilden zu können?</t>
  </si>
  <si>
    <t>5.5. Gibt es eine Homepage und wird diese regelmäßig aktualisiert?</t>
  </si>
  <si>
    <t xml:space="preserve">6. Liquidität </t>
  </si>
  <si>
    <t>6.1. Wird ein ausreichender Unternehmerlohn erwirtschaftet?</t>
  </si>
  <si>
    <t>6.2. Wird ein positives Ergebnis erwirtschaftet?</t>
  </si>
  <si>
    <t>6.3. Gibt es eine aktive und regelmäßige Liquiditätsplanung?</t>
  </si>
  <si>
    <t>6.4. Gibt es ein Mahnwesen, um ausstehende Forderungen einzuholen?</t>
  </si>
  <si>
    <t>6.5. Gibt es noch freie Kontokorrentlinien bei der Bank?</t>
  </si>
  <si>
    <t>7. Ressourcenverfügbarkeit</t>
  </si>
  <si>
    <t>7.5. Hat man für kritische Materialien begonnen mehr Lagerkapazitäten aufzubauen, um flexibler auf Materialknappheit reagieren zu können?</t>
  </si>
  <si>
    <t>ja</t>
  </si>
  <si>
    <t>nein</t>
  </si>
  <si>
    <t>n.r.</t>
  </si>
  <si>
    <t>gesamt</t>
  </si>
  <si>
    <t>Ja/gesamt</t>
  </si>
  <si>
    <t>7.1. Ist das Unternehmen von Materialknappheit bzw. Ressourcenmangel betroffen und ist dadurch in seiner Leistungserbringung beeinträchtigt?</t>
  </si>
  <si>
    <t>7.2. Ist das Unternehmen von einem Preisanstieg bei Ressourcen und Material betroffen?</t>
  </si>
  <si>
    <t>7.3. Können die erhöhten Preise an die Kunden weitergeben werden, um die Profitabilität sicherzustellen?</t>
  </si>
  <si>
    <t>7.4. Sind bewusst Lieferantenstrukturen aufgebaut worden, um den Ressourcenmangel (sofern er besteht) zu vermindern?</t>
  </si>
  <si>
    <t>Unternehmens-prozesse</t>
  </si>
  <si>
    <t>Ressourcen-verfügbarkeit</t>
  </si>
  <si>
    <t>Link zum Leitfaden:</t>
  </si>
  <si>
    <t>www.lfi-muenchen.de/wirtschaft</t>
  </si>
  <si>
    <t>Ludwig-Fröhler-Institut</t>
  </si>
  <si>
    <t>Forschungsinstitut im Deutschen Handwerksinstitut</t>
  </si>
  <si>
    <t>Max-Joseph-Str. 4</t>
  </si>
  <si>
    <t>80333 München</t>
  </si>
  <si>
    <t>T: 089 / 51 55 60 70</t>
  </si>
  <si>
    <t>F: 089 / 51 55 60 77</t>
  </si>
  <si>
    <t>Email: sekretariat@lfi-muenchen.de</t>
  </si>
  <si>
    <t>Internet: www.lfi-muenchen.de</t>
  </si>
  <si>
    <t>Tobias Beibl</t>
  </si>
  <si>
    <t>Carl-Philipp Beichert</t>
  </si>
  <si>
    <t>Autoren: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</si>
</sst>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</font>
    <font>
      <u/>
      <sz val="12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4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Fill="1" applyBorder="1"/>
    <xf numFmtId="10" fontId="6" fillId="0" borderId="0" xfId="0" applyNumberFormat="1" applyFont="1" applyFill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3" fillId="5" borderId="7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10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0" borderId="11" xfId="0" applyFont="1" applyFill="1" applyBorder="1"/>
    <xf numFmtId="0" fontId="8" fillId="5" borderId="0" xfId="0" applyFont="1" applyFill="1" applyBorder="1"/>
    <xf numFmtId="0" fontId="7" fillId="0" borderId="1" xfId="0" applyFont="1" applyBorder="1" applyAlignment="1"/>
    <xf numFmtId="0" fontId="7" fillId="0" borderId="8" xfId="0" applyFont="1" applyBorder="1" applyAlignment="1">
      <alignment vertical="center"/>
    </xf>
    <xf numFmtId="0" fontId="7" fillId="0" borderId="8" xfId="0" applyFont="1" applyBorder="1" applyAlignment="1"/>
    <xf numFmtId="0" fontId="1" fillId="0" borderId="8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Alignment="1"/>
    <xf numFmtId="0" fontId="3" fillId="3" borderId="3" xfId="0" applyFont="1" applyFill="1" applyBorder="1" applyAlignment="1" applyProtection="1">
      <alignment horizontal="left" wrapText="1"/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9" fillId="0" borderId="8" xfId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45"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1</xdr:row>
      <xdr:rowOff>85726</xdr:rowOff>
    </xdr:from>
    <xdr:to>
      <xdr:col>0</xdr:col>
      <xdr:colOff>800100</xdr:colOff>
      <xdr:row>1</xdr:row>
      <xdr:rowOff>469540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C661599-7DA6-4DBE-8DAA-4270EB226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85726"/>
          <a:ext cx="400049" cy="383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fi-muenchen.de/" TargetMode="External"/><Relationship Id="rId1" Type="http://schemas.openxmlformats.org/officeDocument/2006/relationships/hyperlink" Target="http://www.lfi-muenchen.de/wirtschaf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191D-118B-7B47-92A6-C2BCEAE62E01}">
  <sheetPr>
    <pageSetUpPr fitToPage="1"/>
  </sheetPr>
  <dimension ref="A1:R63"/>
  <sheetViews>
    <sheetView showGridLines="0" tabSelected="1" zoomScaleNormal="100" workbookViewId="0">
      <selection activeCell="A2" sqref="A2"/>
    </sheetView>
  </sheetViews>
  <sheetFormatPr baseColWidth="10" defaultRowHeight="16" x14ac:dyDescent="0.2"/>
  <cols>
    <col min="1" max="6" width="16.33203125" customWidth="1"/>
    <col min="7" max="7" width="17" customWidth="1"/>
    <col min="8" max="8" width="1.5" customWidth="1"/>
    <col min="9" max="9" width="5.6640625" customWidth="1"/>
    <col min="10" max="15" width="11" style="12"/>
    <col min="16" max="18" width="11" style="32"/>
  </cols>
  <sheetData>
    <row r="1" spans="1:18" ht="9" customHeight="1" x14ac:dyDescent="0.2"/>
    <row r="2" spans="1:18" ht="42" customHeight="1" x14ac:dyDescent="0.25">
      <c r="A2" s="23"/>
      <c r="B2" s="24" t="s">
        <v>0</v>
      </c>
      <c r="C2" s="25"/>
      <c r="D2" s="25"/>
      <c r="E2" s="26" t="s">
        <v>59</v>
      </c>
      <c r="F2" s="40" t="s">
        <v>60</v>
      </c>
      <c r="G2" s="41"/>
    </row>
    <row r="3" spans="1:18" ht="15" customHeight="1" x14ac:dyDescent="0.25">
      <c r="A3" s="15"/>
      <c r="B3" s="16"/>
      <c r="C3" s="15"/>
      <c r="D3" s="15"/>
      <c r="E3" s="15"/>
      <c r="F3" s="15"/>
      <c r="G3" s="15"/>
    </row>
    <row r="4" spans="1:18" x14ac:dyDescent="0.2">
      <c r="A4" s="45" t="str">
        <f>"Gesamtergebnis: "&amp;CONCATENATE($J$58, " von ",$M$58, " Fragen mit Ja beantwortet!")</f>
        <v>Gesamtergebnis: 0 von 35 Fragen mit Ja beantwortet!</v>
      </c>
      <c r="B4" s="46"/>
      <c r="C4" s="46"/>
      <c r="D4" s="46"/>
      <c r="E4" s="46"/>
      <c r="F4" s="46"/>
      <c r="G4" s="18"/>
    </row>
    <row r="5" spans="1:18" s="11" customFormat="1" ht="34" x14ac:dyDescent="0.2">
      <c r="A5" s="19" t="s">
        <v>7</v>
      </c>
      <c r="B5" s="19" t="s">
        <v>8</v>
      </c>
      <c r="C5" s="19" t="s">
        <v>9</v>
      </c>
      <c r="D5" s="19" t="s">
        <v>10</v>
      </c>
      <c r="E5" s="19" t="s">
        <v>57</v>
      </c>
      <c r="F5" s="20" t="s">
        <v>11</v>
      </c>
      <c r="G5" s="19" t="s">
        <v>58</v>
      </c>
      <c r="J5" s="34"/>
      <c r="K5" s="34"/>
      <c r="L5" s="34"/>
      <c r="M5" s="34"/>
      <c r="N5" s="34"/>
      <c r="O5" s="34"/>
      <c r="P5" s="33"/>
      <c r="Q5" s="33"/>
      <c r="R5" s="33"/>
    </row>
    <row r="6" spans="1:18" x14ac:dyDescent="0.2">
      <c r="A6" s="21" t="str">
        <f>CONCATENATE($J$15, " von ",$M$15, " Fragen!")</f>
        <v>0 von 5 Fragen!</v>
      </c>
      <c r="B6" s="21" t="str">
        <f>CONCATENATE($J$22, " von ",$M$22, " Fragen!")</f>
        <v>0 von 5 Fragen!</v>
      </c>
      <c r="C6" s="21" t="str">
        <f>CONCATENATE($J$29, " von ",$M$29, " Fragen!")</f>
        <v>0 von 5 Fragen!</v>
      </c>
      <c r="D6" s="21" t="str">
        <f>CONCATENATE($J$36, " von ",$M$36, " Fragen!")</f>
        <v>0 von 5 Fragen!</v>
      </c>
      <c r="E6" s="21" t="str">
        <f>CONCATENATE($J$43, " von ",$M$43, " Fragen!")</f>
        <v>0 von 5 Fragen!</v>
      </c>
      <c r="F6" s="22" t="str">
        <f>CONCATENATE($J$50, " von ",$M440, " Fragen!")</f>
        <v>0 von  Fragen!</v>
      </c>
      <c r="G6" s="21" t="str">
        <f>CONCATENATE($J$57, " von ",$M$57, " Fragen!")</f>
        <v>0 von 5 Fragen!</v>
      </c>
    </row>
    <row r="7" spans="1:18" ht="38.25" customHeight="1" x14ac:dyDescent="0.2">
      <c r="A7" s="2" t="str">
        <f>IFERROR(IF($N$15&lt;0.38,"Handlungsbedarf",IF($N$15&lt;0.68,"Möglicher Handlungsbedarf","In Ordnung")),"")</f>
        <v>Handlungsbedarf</v>
      </c>
      <c r="B7" s="2" t="str">
        <f>IFERROR(IF($N$22&lt;0.38,"Handlungsbedarf",IF($N$22&lt;0.68,"Möglicher Handlungsbedarf","In Ordnung")),"")</f>
        <v>Handlungsbedarf</v>
      </c>
      <c r="C7" s="2" t="str">
        <f>IFERROR(IF($N$29&lt;0.38,"Handlungsbedarf",IF($N$29&lt;0.68,"Möglicher Handlungsbedarf","In Ordnung")),"")</f>
        <v>Handlungsbedarf</v>
      </c>
      <c r="D7" s="2" t="str">
        <f>IFERROR(IF($N$36&lt;0.38,"Handlungsbedarf",IF($N$36&lt;0.68,"Möglicher Handlungsbedarf","In Ordnung")),"")</f>
        <v>Handlungsbedarf</v>
      </c>
      <c r="E7" s="2" t="str">
        <f>IFERROR(IF($N$43&lt;0.38,"Handlungsbedarf",IF($N$43&lt;0.68,"Möglicher Handlungsbedarf","In Ordnung")),"")</f>
        <v>Handlungsbedarf</v>
      </c>
      <c r="F7" s="17" t="str">
        <f>IFERROR(IF($N$50&lt;0.38,"Handlungsbedarf",IF($N$50&lt;0.68,"Möglicher Handlungsbedarf","In Ordnung")),"")</f>
        <v>Handlungsbedarf</v>
      </c>
      <c r="G7" s="2" t="str">
        <f>IFERROR(IF($N$57&lt;0.38,"Handlungsbedarf",IF($N$57&lt;0.68,"Möglicher Handlungsbedarf","In Ordnung")),"")</f>
        <v>Handlungsbedarf</v>
      </c>
    </row>
    <row r="8" spans="1:18" ht="15" customHeight="1" x14ac:dyDescent="0.2">
      <c r="J8" s="12" t="s">
        <v>1</v>
      </c>
    </row>
    <row r="9" spans="1:18" x14ac:dyDescent="0.2">
      <c r="A9" s="42" t="s">
        <v>2</v>
      </c>
      <c r="B9" s="43"/>
      <c r="C9" s="43"/>
      <c r="D9" s="43"/>
      <c r="E9" s="43"/>
      <c r="F9" s="43"/>
      <c r="G9" s="5" t="s">
        <v>3</v>
      </c>
      <c r="H9" s="1"/>
      <c r="I9" s="1"/>
      <c r="J9" s="13" t="s">
        <v>4</v>
      </c>
      <c r="K9" s="13"/>
      <c r="L9" s="13"/>
      <c r="M9" s="13"/>
      <c r="N9" s="13"/>
    </row>
    <row r="10" spans="1:18" ht="17" x14ac:dyDescent="0.2">
      <c r="A10" s="37" t="s">
        <v>5</v>
      </c>
      <c r="B10" s="38"/>
      <c r="C10" s="38"/>
      <c r="D10" s="38"/>
      <c r="E10" s="38"/>
      <c r="F10" s="38"/>
      <c r="G10" s="31" t="s">
        <v>4</v>
      </c>
      <c r="H10" s="1"/>
      <c r="I10" s="1"/>
      <c r="J10" s="13" t="s">
        <v>6</v>
      </c>
      <c r="K10" s="13"/>
      <c r="L10" s="13"/>
      <c r="M10" s="13"/>
      <c r="N10" s="13"/>
    </row>
    <row r="11" spans="1:18" ht="17" x14ac:dyDescent="0.2">
      <c r="A11" s="37" t="s">
        <v>12</v>
      </c>
      <c r="B11" s="38"/>
      <c r="C11" s="38"/>
      <c r="D11" s="38"/>
      <c r="E11" s="38"/>
      <c r="F11" s="38"/>
      <c r="G11" s="31" t="s">
        <v>4</v>
      </c>
      <c r="H11" s="1"/>
      <c r="I11" s="1"/>
      <c r="J11" s="13"/>
      <c r="K11" s="13"/>
      <c r="L11" s="13"/>
      <c r="M11" s="13"/>
      <c r="N11" s="13"/>
    </row>
    <row r="12" spans="1:18" ht="48" customHeight="1" x14ac:dyDescent="0.2">
      <c r="A12" s="37" t="s">
        <v>13</v>
      </c>
      <c r="B12" s="38"/>
      <c r="C12" s="38"/>
      <c r="D12" s="38"/>
      <c r="E12" s="38"/>
      <c r="F12" s="38"/>
      <c r="G12" s="31" t="s">
        <v>4</v>
      </c>
      <c r="H12" s="1"/>
      <c r="I12" s="1"/>
      <c r="J12" s="13"/>
      <c r="K12" s="13"/>
      <c r="L12" s="13"/>
      <c r="M12" s="13"/>
      <c r="N12" s="13"/>
    </row>
    <row r="13" spans="1:18" ht="17" x14ac:dyDescent="0.2">
      <c r="A13" s="37" t="s">
        <v>14</v>
      </c>
      <c r="B13" s="38"/>
      <c r="C13" s="38"/>
      <c r="D13" s="38"/>
      <c r="E13" s="38"/>
      <c r="F13" s="38"/>
      <c r="G13" s="31" t="s">
        <v>4</v>
      </c>
      <c r="H13" s="1"/>
      <c r="I13" s="1"/>
      <c r="J13" s="13"/>
      <c r="K13" s="13"/>
      <c r="L13" s="13"/>
      <c r="M13" s="13"/>
      <c r="N13" s="13"/>
    </row>
    <row r="14" spans="1:18" ht="17" x14ac:dyDescent="0.2">
      <c r="A14" s="37" t="s">
        <v>15</v>
      </c>
      <c r="B14" s="38"/>
      <c r="C14" s="38"/>
      <c r="D14" s="38"/>
      <c r="E14" s="38"/>
      <c r="F14" s="38"/>
      <c r="G14" s="31" t="s">
        <v>4</v>
      </c>
      <c r="H14" s="1"/>
      <c r="I14" s="1"/>
      <c r="J14" s="13" t="s">
        <v>48</v>
      </c>
      <c r="K14" s="13" t="s">
        <v>49</v>
      </c>
      <c r="L14" s="13" t="s">
        <v>50</v>
      </c>
      <c r="M14" s="13" t="s">
        <v>51</v>
      </c>
      <c r="N14" s="13" t="s">
        <v>52</v>
      </c>
    </row>
    <row r="15" spans="1:18" x14ac:dyDescent="0.2">
      <c r="A15" s="3"/>
      <c r="B15" s="4"/>
      <c r="C15" s="4"/>
      <c r="D15" s="4"/>
      <c r="E15" s="4"/>
      <c r="F15" s="4"/>
      <c r="G15" s="6"/>
      <c r="H15" s="1"/>
      <c r="I15" s="1"/>
      <c r="J15" s="13">
        <f>COUNTIF(G10:G14,"Ja")</f>
        <v>0</v>
      </c>
      <c r="K15" s="13">
        <f>COUNTIF(G10:G14,"Nein")</f>
        <v>5</v>
      </c>
      <c r="L15" s="13">
        <f>COUNTIF(G10:G14,"Nicht relevant in meinem Gewerk")</f>
        <v>0</v>
      </c>
      <c r="M15" s="13">
        <f>J15+K15</f>
        <v>5</v>
      </c>
      <c r="N15" s="14">
        <f>J15/M15</f>
        <v>0</v>
      </c>
    </row>
    <row r="16" spans="1:18" x14ac:dyDescent="0.2">
      <c r="A16" s="42" t="s">
        <v>16</v>
      </c>
      <c r="B16" s="43"/>
      <c r="C16" s="43"/>
      <c r="D16" s="43"/>
      <c r="E16" s="43"/>
      <c r="F16" s="43"/>
      <c r="G16" s="5"/>
      <c r="H16" s="1"/>
      <c r="I16" s="1"/>
      <c r="J16" s="13"/>
      <c r="K16" s="13"/>
      <c r="L16" s="13"/>
      <c r="M16" s="13"/>
      <c r="N16" s="13"/>
    </row>
    <row r="17" spans="1:14" ht="17" x14ac:dyDescent="0.2">
      <c r="A17" s="37" t="s">
        <v>17</v>
      </c>
      <c r="B17" s="38"/>
      <c r="C17" s="38"/>
      <c r="D17" s="38"/>
      <c r="E17" s="38"/>
      <c r="F17" s="38"/>
      <c r="G17" s="31" t="s">
        <v>4</v>
      </c>
      <c r="H17" s="1"/>
      <c r="I17" s="1"/>
      <c r="J17" s="13"/>
      <c r="K17" s="13"/>
      <c r="L17" s="13"/>
      <c r="M17" s="13"/>
      <c r="N17" s="13"/>
    </row>
    <row r="18" spans="1:14" ht="17" x14ac:dyDescent="0.2">
      <c r="A18" s="37" t="s">
        <v>18</v>
      </c>
      <c r="B18" s="38"/>
      <c r="C18" s="38"/>
      <c r="D18" s="38"/>
      <c r="E18" s="38"/>
      <c r="F18" s="38"/>
      <c r="G18" s="31" t="s">
        <v>4</v>
      </c>
      <c r="H18" s="1"/>
      <c r="I18" s="1"/>
      <c r="J18" s="13"/>
      <c r="K18" s="13"/>
      <c r="L18" s="13"/>
      <c r="M18" s="13"/>
      <c r="N18" s="13"/>
    </row>
    <row r="19" spans="1:14" ht="17" x14ac:dyDescent="0.2">
      <c r="A19" s="37" t="s">
        <v>19</v>
      </c>
      <c r="B19" s="38"/>
      <c r="C19" s="38"/>
      <c r="D19" s="38"/>
      <c r="E19" s="38"/>
      <c r="F19" s="38"/>
      <c r="G19" s="31" t="s">
        <v>4</v>
      </c>
      <c r="H19" s="1"/>
      <c r="I19" s="1"/>
      <c r="J19" s="13"/>
      <c r="K19" s="13"/>
      <c r="L19" s="13"/>
      <c r="M19" s="13"/>
      <c r="N19" s="13"/>
    </row>
    <row r="20" spans="1:14" ht="17" x14ac:dyDescent="0.2">
      <c r="A20" s="37" t="s">
        <v>20</v>
      </c>
      <c r="B20" s="38"/>
      <c r="C20" s="38"/>
      <c r="D20" s="38"/>
      <c r="E20" s="38"/>
      <c r="F20" s="38"/>
      <c r="G20" s="31" t="s">
        <v>4</v>
      </c>
      <c r="H20" s="1"/>
      <c r="I20" s="1"/>
      <c r="J20" s="13"/>
      <c r="K20" s="13"/>
      <c r="L20" s="13"/>
      <c r="M20" s="13"/>
      <c r="N20" s="13"/>
    </row>
    <row r="21" spans="1:14" ht="17" x14ac:dyDescent="0.2">
      <c r="A21" s="37" t="s">
        <v>21</v>
      </c>
      <c r="B21" s="38"/>
      <c r="C21" s="38"/>
      <c r="D21" s="38"/>
      <c r="E21" s="38"/>
      <c r="F21" s="38"/>
      <c r="G21" s="31" t="s">
        <v>4</v>
      </c>
      <c r="H21" s="1"/>
      <c r="I21" s="1"/>
      <c r="J21" s="13"/>
      <c r="K21" s="13"/>
      <c r="L21" s="13"/>
      <c r="M21" s="13"/>
      <c r="N21" s="13"/>
    </row>
    <row r="22" spans="1:14" x14ac:dyDescent="0.2">
      <c r="A22" s="3"/>
      <c r="B22" s="4"/>
      <c r="C22" s="4"/>
      <c r="D22" s="4"/>
      <c r="E22" s="4"/>
      <c r="F22" s="4"/>
      <c r="G22" s="6"/>
      <c r="H22" s="1"/>
      <c r="I22" s="1"/>
      <c r="J22" s="13">
        <f>COUNTIF(G17:G21,"Ja")</f>
        <v>0</v>
      </c>
      <c r="K22" s="13">
        <f>COUNTIF(G17:G21,"Nein")</f>
        <v>5</v>
      </c>
      <c r="L22" s="13">
        <f>COUNTIF(G17:G21,"Nicht relevant in meinem Gewerk")</f>
        <v>0</v>
      </c>
      <c r="M22" s="13">
        <f>J22+K22</f>
        <v>5</v>
      </c>
      <c r="N22" s="14">
        <f>J22/M22</f>
        <v>0</v>
      </c>
    </row>
    <row r="23" spans="1:14" x14ac:dyDescent="0.2">
      <c r="A23" s="42" t="s">
        <v>22</v>
      </c>
      <c r="B23" s="43"/>
      <c r="C23" s="43"/>
      <c r="D23" s="43"/>
      <c r="E23" s="43"/>
      <c r="F23" s="43"/>
      <c r="G23" s="5"/>
      <c r="H23" s="1"/>
      <c r="I23" s="1"/>
      <c r="J23" s="13"/>
      <c r="K23" s="13"/>
      <c r="L23" s="13"/>
      <c r="M23" s="13"/>
      <c r="N23" s="13"/>
    </row>
    <row r="24" spans="1:14" ht="17" x14ac:dyDescent="0.2">
      <c r="A24" s="37" t="s">
        <v>23</v>
      </c>
      <c r="B24" s="38"/>
      <c r="C24" s="38"/>
      <c r="D24" s="38"/>
      <c r="E24" s="38"/>
      <c r="F24" s="38"/>
      <c r="G24" s="31" t="s">
        <v>4</v>
      </c>
      <c r="H24" s="1"/>
      <c r="I24" s="1"/>
      <c r="J24" s="13"/>
      <c r="K24" s="13"/>
      <c r="L24" s="13"/>
      <c r="M24" s="13"/>
      <c r="N24" s="13"/>
    </row>
    <row r="25" spans="1:14" ht="17" x14ac:dyDescent="0.2">
      <c r="A25" s="37" t="s">
        <v>24</v>
      </c>
      <c r="B25" s="38"/>
      <c r="C25" s="38"/>
      <c r="D25" s="38"/>
      <c r="E25" s="38"/>
      <c r="F25" s="38"/>
      <c r="G25" s="31" t="s">
        <v>4</v>
      </c>
      <c r="H25" s="1"/>
      <c r="I25" s="1"/>
      <c r="J25" s="13"/>
      <c r="K25" s="13"/>
      <c r="L25" s="13"/>
      <c r="M25" s="13"/>
      <c r="N25" s="13"/>
    </row>
    <row r="26" spans="1:14" ht="17" x14ac:dyDescent="0.2">
      <c r="A26" s="37" t="s">
        <v>25</v>
      </c>
      <c r="B26" s="38"/>
      <c r="C26" s="38"/>
      <c r="D26" s="38"/>
      <c r="E26" s="38"/>
      <c r="F26" s="38"/>
      <c r="G26" s="31" t="s">
        <v>4</v>
      </c>
      <c r="H26" s="1"/>
      <c r="I26" s="1"/>
      <c r="J26" s="13"/>
      <c r="K26" s="13"/>
      <c r="L26" s="13"/>
      <c r="M26" s="13"/>
      <c r="N26" s="13"/>
    </row>
    <row r="27" spans="1:14" ht="31.5" customHeight="1" x14ac:dyDescent="0.2">
      <c r="A27" s="37" t="s">
        <v>26</v>
      </c>
      <c r="B27" s="38"/>
      <c r="C27" s="38"/>
      <c r="D27" s="38"/>
      <c r="E27" s="38"/>
      <c r="F27" s="38"/>
      <c r="G27" s="31" t="s">
        <v>4</v>
      </c>
      <c r="H27" s="1"/>
      <c r="I27" s="1"/>
      <c r="J27" s="13"/>
      <c r="K27" s="13"/>
      <c r="L27" s="13"/>
      <c r="M27" s="13"/>
      <c r="N27" s="13"/>
    </row>
    <row r="28" spans="1:14" ht="17" x14ac:dyDescent="0.2">
      <c r="A28" s="37" t="s">
        <v>27</v>
      </c>
      <c r="B28" s="38"/>
      <c r="C28" s="38"/>
      <c r="D28" s="38"/>
      <c r="E28" s="38"/>
      <c r="F28" s="38"/>
      <c r="G28" s="31" t="s">
        <v>4</v>
      </c>
      <c r="H28" s="1"/>
      <c r="I28" s="1"/>
      <c r="J28" s="13"/>
      <c r="K28" s="13"/>
      <c r="L28" s="13"/>
      <c r="M28" s="13"/>
      <c r="N28" s="13"/>
    </row>
    <row r="29" spans="1:14" x14ac:dyDescent="0.2">
      <c r="A29" s="3"/>
      <c r="B29" s="4"/>
      <c r="C29" s="4"/>
      <c r="D29" s="4"/>
      <c r="E29" s="4"/>
      <c r="F29" s="4"/>
      <c r="G29" s="6"/>
      <c r="H29" s="1"/>
      <c r="I29" s="1"/>
      <c r="J29" s="13">
        <f>COUNTIF(G24:G28,"Ja")</f>
        <v>0</v>
      </c>
      <c r="K29" s="13">
        <f>COUNTIF(G24:G28,"Nein")</f>
        <v>5</v>
      </c>
      <c r="L29" s="13">
        <f>COUNTIF(G24:G28,"Nicht relevant in meinem Gewerk")</f>
        <v>0</v>
      </c>
      <c r="M29" s="13">
        <f>J29+K29</f>
        <v>5</v>
      </c>
      <c r="N29" s="14">
        <f>J29/M29</f>
        <v>0</v>
      </c>
    </row>
    <row r="30" spans="1:14" x14ac:dyDescent="0.2">
      <c r="A30" s="42" t="s">
        <v>28</v>
      </c>
      <c r="B30" s="43"/>
      <c r="C30" s="43"/>
      <c r="D30" s="43"/>
      <c r="E30" s="43"/>
      <c r="F30" s="44"/>
      <c r="G30" s="5"/>
      <c r="H30" s="1"/>
      <c r="I30" s="1"/>
      <c r="J30" s="13"/>
      <c r="K30" s="13"/>
      <c r="L30" s="13"/>
      <c r="M30" s="13"/>
      <c r="N30" s="13"/>
    </row>
    <row r="31" spans="1:14" ht="17" x14ac:dyDescent="0.2">
      <c r="A31" s="37" t="s">
        <v>29</v>
      </c>
      <c r="B31" s="38"/>
      <c r="C31" s="38"/>
      <c r="D31" s="38"/>
      <c r="E31" s="38"/>
      <c r="F31" s="39"/>
      <c r="G31" s="31" t="s">
        <v>4</v>
      </c>
      <c r="H31" s="1"/>
      <c r="I31" s="1"/>
      <c r="J31" s="13"/>
      <c r="K31" s="13"/>
      <c r="L31" s="13"/>
      <c r="M31" s="13"/>
      <c r="N31" s="13"/>
    </row>
    <row r="32" spans="1:14" ht="17" x14ac:dyDescent="0.2">
      <c r="A32" s="37" t="s">
        <v>30</v>
      </c>
      <c r="B32" s="38"/>
      <c r="C32" s="38"/>
      <c r="D32" s="38"/>
      <c r="E32" s="38"/>
      <c r="F32" s="39"/>
      <c r="G32" s="31" t="s">
        <v>4</v>
      </c>
      <c r="H32" s="1"/>
      <c r="I32" s="1"/>
      <c r="J32" s="13"/>
      <c r="K32" s="13"/>
      <c r="L32" s="13"/>
      <c r="M32" s="13"/>
      <c r="N32" s="13"/>
    </row>
    <row r="33" spans="1:14" ht="31.5" customHeight="1" x14ac:dyDescent="0.2">
      <c r="A33" s="37" t="s">
        <v>31</v>
      </c>
      <c r="B33" s="38"/>
      <c r="C33" s="38"/>
      <c r="D33" s="38"/>
      <c r="E33" s="38"/>
      <c r="F33" s="39"/>
      <c r="G33" s="31" t="s">
        <v>4</v>
      </c>
      <c r="H33" s="1"/>
      <c r="I33" s="1"/>
      <c r="J33" s="13"/>
      <c r="K33" s="13"/>
      <c r="L33" s="13"/>
      <c r="M33" s="13"/>
      <c r="N33" s="13"/>
    </row>
    <row r="34" spans="1:14" ht="17" x14ac:dyDescent="0.2">
      <c r="A34" s="37" t="s">
        <v>32</v>
      </c>
      <c r="B34" s="38"/>
      <c r="C34" s="38"/>
      <c r="D34" s="38"/>
      <c r="E34" s="38"/>
      <c r="F34" s="39"/>
      <c r="G34" s="31" t="s">
        <v>4</v>
      </c>
      <c r="H34" s="1"/>
      <c r="I34" s="1"/>
      <c r="J34" s="13"/>
      <c r="K34" s="13"/>
      <c r="L34" s="13"/>
      <c r="M34" s="13"/>
      <c r="N34" s="13"/>
    </row>
    <row r="35" spans="1:14" ht="17" x14ac:dyDescent="0.2">
      <c r="A35" s="37" t="s">
        <v>33</v>
      </c>
      <c r="B35" s="38"/>
      <c r="C35" s="38"/>
      <c r="D35" s="38"/>
      <c r="E35" s="38"/>
      <c r="F35" s="39"/>
      <c r="G35" s="31" t="s">
        <v>4</v>
      </c>
      <c r="H35" s="1"/>
      <c r="I35" s="1"/>
      <c r="J35" s="13"/>
      <c r="K35" s="13"/>
      <c r="L35" s="13"/>
      <c r="M35" s="13"/>
      <c r="N35" s="13"/>
    </row>
    <row r="36" spans="1:14" x14ac:dyDescent="0.2">
      <c r="A36" s="3"/>
      <c r="B36" s="4"/>
      <c r="C36" s="4"/>
      <c r="D36" s="4"/>
      <c r="E36" s="4"/>
      <c r="F36" s="4"/>
      <c r="G36" s="6"/>
      <c r="H36" s="1"/>
      <c r="I36" s="1"/>
      <c r="J36" s="13">
        <f>COUNTIF(G31:G35,"Ja")</f>
        <v>0</v>
      </c>
      <c r="K36" s="13">
        <f>COUNTIF(G31:G35,"Nein")</f>
        <v>5</v>
      </c>
      <c r="L36" s="13">
        <f>COUNTIF(G31:G35,"Nicht relevant in meinem Gewerk")</f>
        <v>0</v>
      </c>
      <c r="M36" s="13">
        <f>J36+K36</f>
        <v>5</v>
      </c>
      <c r="N36" s="14">
        <f>J36/M36</f>
        <v>0</v>
      </c>
    </row>
    <row r="37" spans="1:14" x14ac:dyDescent="0.2">
      <c r="A37" s="42" t="s">
        <v>34</v>
      </c>
      <c r="B37" s="43"/>
      <c r="C37" s="43"/>
      <c r="D37" s="43"/>
      <c r="E37" s="43"/>
      <c r="F37" s="44"/>
      <c r="G37" s="5"/>
      <c r="H37" s="1"/>
      <c r="I37" s="1"/>
      <c r="J37" s="13"/>
      <c r="K37" s="13"/>
      <c r="L37" s="13"/>
      <c r="M37" s="13"/>
      <c r="N37" s="13"/>
    </row>
    <row r="38" spans="1:14" ht="17" x14ac:dyDescent="0.2">
      <c r="A38" s="37" t="s">
        <v>35</v>
      </c>
      <c r="B38" s="38"/>
      <c r="C38" s="38"/>
      <c r="D38" s="38"/>
      <c r="E38" s="38"/>
      <c r="F38" s="39"/>
      <c r="G38" s="31" t="s">
        <v>4</v>
      </c>
      <c r="H38" s="1"/>
      <c r="I38" s="1"/>
      <c r="J38" s="13"/>
      <c r="K38" s="13"/>
      <c r="L38" s="13"/>
      <c r="M38" s="13"/>
      <c r="N38" s="13"/>
    </row>
    <row r="39" spans="1:14" ht="17" x14ac:dyDescent="0.2">
      <c r="A39" s="37" t="s">
        <v>36</v>
      </c>
      <c r="B39" s="38"/>
      <c r="C39" s="38"/>
      <c r="D39" s="38"/>
      <c r="E39" s="38"/>
      <c r="F39" s="39"/>
      <c r="G39" s="31" t="s">
        <v>4</v>
      </c>
      <c r="H39" s="1"/>
      <c r="I39" s="1"/>
      <c r="J39" s="13"/>
      <c r="K39" s="13"/>
      <c r="L39" s="13"/>
      <c r="M39" s="13"/>
      <c r="N39" s="13"/>
    </row>
    <row r="40" spans="1:14" ht="17" x14ac:dyDescent="0.2">
      <c r="A40" s="37" t="s">
        <v>37</v>
      </c>
      <c r="B40" s="38"/>
      <c r="C40" s="38"/>
      <c r="D40" s="38"/>
      <c r="E40" s="38"/>
      <c r="F40" s="39"/>
      <c r="G40" s="31" t="s">
        <v>4</v>
      </c>
      <c r="H40" s="1"/>
      <c r="I40" s="1"/>
      <c r="J40" s="13"/>
      <c r="K40" s="13"/>
      <c r="L40" s="13"/>
      <c r="M40" s="13"/>
      <c r="N40" s="13"/>
    </row>
    <row r="41" spans="1:14" ht="17" x14ac:dyDescent="0.2">
      <c r="A41" s="37" t="s">
        <v>38</v>
      </c>
      <c r="B41" s="38"/>
      <c r="C41" s="38"/>
      <c r="D41" s="38"/>
      <c r="E41" s="38"/>
      <c r="F41" s="39"/>
      <c r="G41" s="31" t="s">
        <v>4</v>
      </c>
      <c r="H41" s="1"/>
      <c r="I41" s="1"/>
      <c r="J41" s="13"/>
      <c r="K41" s="13"/>
      <c r="L41" s="13"/>
      <c r="M41" s="13"/>
      <c r="N41" s="13"/>
    </row>
    <row r="42" spans="1:14" ht="17" x14ac:dyDescent="0.2">
      <c r="A42" s="37" t="s">
        <v>39</v>
      </c>
      <c r="B42" s="38"/>
      <c r="C42" s="38"/>
      <c r="D42" s="38"/>
      <c r="E42" s="38"/>
      <c r="F42" s="39"/>
      <c r="G42" s="31" t="s">
        <v>4</v>
      </c>
      <c r="H42" s="1"/>
      <c r="I42" s="1"/>
      <c r="J42" s="13"/>
      <c r="K42" s="13"/>
      <c r="L42" s="13"/>
      <c r="M42" s="13"/>
      <c r="N42" s="13"/>
    </row>
    <row r="43" spans="1:14" x14ac:dyDescent="0.2">
      <c r="A43" s="3"/>
      <c r="B43" s="4"/>
      <c r="C43" s="4"/>
      <c r="D43" s="4"/>
      <c r="E43" s="4"/>
      <c r="F43" s="4"/>
      <c r="G43" s="6"/>
      <c r="H43" s="1"/>
      <c r="I43" s="1"/>
      <c r="J43" s="13">
        <f>COUNTIF(G38:G42,"Ja")</f>
        <v>0</v>
      </c>
      <c r="K43" s="13">
        <f>COUNTIF(G38:G42,"Nein")</f>
        <v>5</v>
      </c>
      <c r="L43" s="13">
        <f>COUNTIF(G38:G42,"Nicht relevant in meinem Gewerk")</f>
        <v>0</v>
      </c>
      <c r="M43" s="13">
        <f>J43+K43</f>
        <v>5</v>
      </c>
      <c r="N43" s="14">
        <f>J43/M43</f>
        <v>0</v>
      </c>
    </row>
    <row r="44" spans="1:14" x14ac:dyDescent="0.2">
      <c r="A44" s="42" t="s">
        <v>40</v>
      </c>
      <c r="B44" s="43"/>
      <c r="C44" s="43"/>
      <c r="D44" s="43"/>
      <c r="E44" s="43"/>
      <c r="F44" s="44"/>
      <c r="G44" s="5"/>
      <c r="H44" s="1"/>
      <c r="I44" s="1"/>
      <c r="J44" s="13"/>
      <c r="K44" s="13"/>
      <c r="L44" s="13"/>
      <c r="M44" s="13"/>
      <c r="N44" s="13"/>
    </row>
    <row r="45" spans="1:14" ht="17" x14ac:dyDescent="0.2">
      <c r="A45" s="37" t="s">
        <v>41</v>
      </c>
      <c r="B45" s="38"/>
      <c r="C45" s="38"/>
      <c r="D45" s="38"/>
      <c r="E45" s="38"/>
      <c r="F45" s="39"/>
      <c r="G45" s="31" t="s">
        <v>4</v>
      </c>
      <c r="H45" s="1"/>
      <c r="I45" s="1"/>
      <c r="J45" s="13"/>
      <c r="K45" s="13"/>
      <c r="L45" s="13"/>
      <c r="M45" s="13"/>
      <c r="N45" s="13"/>
    </row>
    <row r="46" spans="1:14" ht="17" x14ac:dyDescent="0.2">
      <c r="A46" s="37" t="s">
        <v>42</v>
      </c>
      <c r="B46" s="38"/>
      <c r="C46" s="38"/>
      <c r="D46" s="38"/>
      <c r="E46" s="38"/>
      <c r="F46" s="39"/>
      <c r="G46" s="31" t="s">
        <v>4</v>
      </c>
      <c r="H46" s="1"/>
      <c r="I46" s="1"/>
      <c r="J46" s="13"/>
      <c r="K46" s="13"/>
      <c r="L46" s="13"/>
      <c r="M46" s="13"/>
      <c r="N46" s="13"/>
    </row>
    <row r="47" spans="1:14" ht="17" x14ac:dyDescent="0.2">
      <c r="A47" s="37" t="s">
        <v>43</v>
      </c>
      <c r="B47" s="38"/>
      <c r="C47" s="38"/>
      <c r="D47" s="38"/>
      <c r="E47" s="38"/>
      <c r="F47" s="39"/>
      <c r="G47" s="31" t="s">
        <v>4</v>
      </c>
      <c r="H47" s="1"/>
      <c r="I47" s="1"/>
      <c r="J47" s="13"/>
      <c r="K47" s="13"/>
      <c r="L47" s="13"/>
      <c r="M47" s="13"/>
      <c r="N47" s="13"/>
    </row>
    <row r="48" spans="1:14" ht="17" x14ac:dyDescent="0.2">
      <c r="A48" s="37" t="s">
        <v>44</v>
      </c>
      <c r="B48" s="38"/>
      <c r="C48" s="38"/>
      <c r="D48" s="38"/>
      <c r="E48" s="38"/>
      <c r="F48" s="39"/>
      <c r="G48" s="31" t="s">
        <v>4</v>
      </c>
      <c r="H48" s="1"/>
      <c r="I48" s="1"/>
      <c r="J48" s="13"/>
      <c r="K48" s="13"/>
      <c r="L48" s="13"/>
      <c r="M48" s="13"/>
      <c r="N48" s="13"/>
    </row>
    <row r="49" spans="1:14" ht="17" x14ac:dyDescent="0.2">
      <c r="A49" s="37" t="s">
        <v>45</v>
      </c>
      <c r="B49" s="38"/>
      <c r="C49" s="38"/>
      <c r="D49" s="38"/>
      <c r="E49" s="38"/>
      <c r="F49" s="39"/>
      <c r="G49" s="31" t="s">
        <v>4</v>
      </c>
      <c r="H49" s="1"/>
      <c r="I49" s="1"/>
      <c r="J49" s="13"/>
      <c r="K49" s="13"/>
      <c r="L49" s="13"/>
      <c r="M49" s="13"/>
      <c r="N49" s="13"/>
    </row>
    <row r="50" spans="1:14" x14ac:dyDescent="0.2">
      <c r="A50" s="7"/>
      <c r="B50" s="8"/>
      <c r="C50" s="8"/>
      <c r="D50" s="8"/>
      <c r="E50" s="8"/>
      <c r="F50" s="8"/>
      <c r="G50" s="9"/>
      <c r="H50" s="1"/>
      <c r="I50" s="1"/>
      <c r="J50" s="13">
        <f>COUNTIF(G45:G49,"Ja")</f>
        <v>0</v>
      </c>
      <c r="K50" s="13">
        <f>COUNTIF(G45:G49,"Nein")</f>
        <v>5</v>
      </c>
      <c r="L50" s="13">
        <f>COUNTIF(G45:G49,"Nicht relevant in meinem Gewerk")</f>
        <v>0</v>
      </c>
      <c r="M50" s="13">
        <f>J50+K50</f>
        <v>5</v>
      </c>
      <c r="N50" s="14">
        <f>J50/M50</f>
        <v>0</v>
      </c>
    </row>
    <row r="51" spans="1:14" x14ac:dyDescent="0.2">
      <c r="A51" s="42" t="s">
        <v>46</v>
      </c>
      <c r="B51" s="43"/>
      <c r="C51" s="43"/>
      <c r="D51" s="43"/>
      <c r="E51" s="43"/>
      <c r="F51" s="44"/>
      <c r="G51" s="10"/>
      <c r="H51" s="1"/>
      <c r="I51" s="1"/>
      <c r="J51" s="13"/>
      <c r="K51" s="13"/>
      <c r="L51" s="13"/>
      <c r="M51" s="13"/>
      <c r="N51" s="13"/>
    </row>
    <row r="52" spans="1:14" ht="31.5" customHeight="1" x14ac:dyDescent="0.2">
      <c r="A52" s="37" t="s">
        <v>53</v>
      </c>
      <c r="B52" s="38"/>
      <c r="C52" s="38"/>
      <c r="D52" s="38"/>
      <c r="E52" s="38"/>
      <c r="F52" s="39"/>
      <c r="G52" s="31" t="s">
        <v>4</v>
      </c>
      <c r="H52" s="1"/>
      <c r="I52" s="1"/>
      <c r="J52" s="13"/>
      <c r="K52" s="13"/>
      <c r="L52" s="13"/>
      <c r="M52" s="13"/>
      <c r="N52" s="13"/>
    </row>
    <row r="53" spans="1:14" ht="17" x14ac:dyDescent="0.2">
      <c r="A53" s="37" t="s">
        <v>54</v>
      </c>
      <c r="B53" s="38"/>
      <c r="C53" s="38"/>
      <c r="D53" s="38"/>
      <c r="E53" s="38"/>
      <c r="F53" s="39"/>
      <c r="G53" s="31" t="s">
        <v>4</v>
      </c>
      <c r="H53" s="1"/>
      <c r="I53" s="1"/>
      <c r="J53" s="13"/>
      <c r="K53" s="13"/>
      <c r="L53" s="13"/>
      <c r="M53" s="13"/>
      <c r="N53" s="13"/>
    </row>
    <row r="54" spans="1:14" ht="17" x14ac:dyDescent="0.2">
      <c r="A54" s="37" t="s">
        <v>55</v>
      </c>
      <c r="B54" s="38"/>
      <c r="C54" s="38"/>
      <c r="D54" s="38"/>
      <c r="E54" s="38"/>
      <c r="F54" s="39"/>
      <c r="G54" s="31" t="s">
        <v>4</v>
      </c>
      <c r="H54" s="1"/>
      <c r="I54" s="1"/>
      <c r="J54" s="13"/>
      <c r="K54" s="13"/>
      <c r="L54" s="13"/>
      <c r="M54" s="13"/>
      <c r="N54" s="13"/>
    </row>
    <row r="55" spans="1:14" ht="31.5" customHeight="1" x14ac:dyDescent="0.2">
      <c r="A55" s="37" t="s">
        <v>56</v>
      </c>
      <c r="B55" s="38"/>
      <c r="C55" s="38"/>
      <c r="D55" s="38"/>
      <c r="E55" s="38"/>
      <c r="F55" s="39"/>
      <c r="G55" s="31" t="s">
        <v>4</v>
      </c>
      <c r="H55" s="1"/>
      <c r="I55" s="1"/>
      <c r="J55" s="13"/>
      <c r="K55" s="13"/>
      <c r="L55" s="13"/>
      <c r="M55" s="13"/>
      <c r="N55" s="13"/>
    </row>
    <row r="56" spans="1:14" ht="31.5" customHeight="1" x14ac:dyDescent="0.2">
      <c r="A56" s="37" t="s">
        <v>47</v>
      </c>
      <c r="B56" s="38"/>
      <c r="C56" s="38"/>
      <c r="D56" s="38"/>
      <c r="E56" s="38"/>
      <c r="F56" s="39"/>
      <c r="G56" s="31" t="s">
        <v>4</v>
      </c>
      <c r="H56" s="1"/>
      <c r="I56" s="1"/>
      <c r="J56" s="13"/>
      <c r="K56" s="13"/>
      <c r="L56" s="13"/>
      <c r="M56" s="13"/>
      <c r="N56" s="13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3">
        <f>COUNTIF(G52:G56,"Ja")</f>
        <v>0</v>
      </c>
      <c r="K57" s="13">
        <f>COUNTIF(G52:G56,"Nein")</f>
        <v>5</v>
      </c>
      <c r="L57" s="13">
        <f>COUNTIF(G52:G56,"Nicht relevant in meinem Gewerk")</f>
        <v>0</v>
      </c>
      <c r="M57" s="13">
        <f>J57+K57</f>
        <v>5</v>
      </c>
      <c r="N57" s="14">
        <f>J57/M57</f>
        <v>0</v>
      </c>
    </row>
    <row r="58" spans="1:14" ht="12.75" customHeight="1" x14ac:dyDescent="0.2">
      <c r="A58" s="35" t="s">
        <v>61</v>
      </c>
      <c r="B58" s="35"/>
      <c r="C58" s="35"/>
      <c r="D58" s="29" t="s">
        <v>71</v>
      </c>
      <c r="E58" s="28"/>
      <c r="F58" s="28" t="s">
        <v>65</v>
      </c>
      <c r="G58" s="1"/>
      <c r="H58" s="1"/>
      <c r="I58" s="1"/>
      <c r="J58" s="13">
        <f>J15+J22+J29+J36+J43+J50+J57</f>
        <v>0</v>
      </c>
      <c r="K58" s="13">
        <f>K15+K22+K29+K36+K43+K50+K57</f>
        <v>35</v>
      </c>
      <c r="L58" s="13">
        <f>L15+L22+L29+L36+L43+L50+L57</f>
        <v>0</v>
      </c>
      <c r="M58" s="13">
        <f>J58+K58</f>
        <v>35</v>
      </c>
      <c r="N58" s="14">
        <f>J58/M58</f>
        <v>0</v>
      </c>
    </row>
    <row r="59" spans="1:14" ht="12.75" customHeight="1" x14ac:dyDescent="0.2">
      <c r="A59" s="36" t="s">
        <v>62</v>
      </c>
      <c r="B59" s="36"/>
      <c r="C59" s="36"/>
      <c r="D59" s="28" t="s">
        <v>69</v>
      </c>
      <c r="E59" s="28"/>
      <c r="F59" s="28" t="s">
        <v>66</v>
      </c>
    </row>
    <row r="60" spans="1:14" ht="12.75" customHeight="1" x14ac:dyDescent="0.2">
      <c r="A60" s="36" t="s">
        <v>63</v>
      </c>
      <c r="B60" s="36"/>
      <c r="C60" s="36"/>
      <c r="D60" s="28" t="s">
        <v>70</v>
      </c>
      <c r="E60" s="28"/>
      <c r="F60" s="28" t="s">
        <v>67</v>
      </c>
    </row>
    <row r="61" spans="1:14" ht="12.75" customHeight="1" x14ac:dyDescent="0.2">
      <c r="A61" s="36" t="s">
        <v>64</v>
      </c>
      <c r="B61" s="36"/>
      <c r="C61" s="36"/>
      <c r="D61" s="30"/>
      <c r="E61" s="30"/>
      <c r="F61" s="30" t="s">
        <v>68</v>
      </c>
    </row>
    <row r="62" spans="1:14" ht="12.75" customHeight="1" x14ac:dyDescent="0.2"/>
    <row r="63" spans="1:14" x14ac:dyDescent="0.2">
      <c r="B63" s="27"/>
    </row>
  </sheetData>
  <sheetProtection algorithmName="SHA-512" hashValue="hNKF0qc1KzJx+UCpVZlnon+R/bayrKkpdM5qTp12Sa8mzKjhIkYrfda3ZdquJhY1Q4el3YQXaaDg6aX1AaiyVA==" saltValue="VsZw7Eln/W/nX469rAz4BA==" spinCount="100000" sheet="1" objects="1" scenarios="1"/>
  <mergeCells count="48">
    <mergeCell ref="A14:F14"/>
    <mergeCell ref="A9:F9"/>
    <mergeCell ref="A16:F16"/>
    <mergeCell ref="A10:F10"/>
    <mergeCell ref="A11:F11"/>
    <mergeCell ref="A4:F4"/>
    <mergeCell ref="A31:F31"/>
    <mergeCell ref="A32:F32"/>
    <mergeCell ref="A30:F30"/>
    <mergeCell ref="A23:F23"/>
    <mergeCell ref="A24:F24"/>
    <mergeCell ref="A25:F25"/>
    <mergeCell ref="A26:F26"/>
    <mergeCell ref="A27:F27"/>
    <mergeCell ref="A17:F17"/>
    <mergeCell ref="A18:F18"/>
    <mergeCell ref="A19:F19"/>
    <mergeCell ref="A20:F20"/>
    <mergeCell ref="A21:F21"/>
    <mergeCell ref="A12:F12"/>
    <mergeCell ref="A13:F13"/>
    <mergeCell ref="A55:F55"/>
    <mergeCell ref="A45:F45"/>
    <mergeCell ref="A46:F46"/>
    <mergeCell ref="A47:F47"/>
    <mergeCell ref="A48:F48"/>
    <mergeCell ref="A49:F49"/>
    <mergeCell ref="F2:G2"/>
    <mergeCell ref="A51:F51"/>
    <mergeCell ref="A52:F52"/>
    <mergeCell ref="A53:F53"/>
    <mergeCell ref="A54:F54"/>
    <mergeCell ref="A39:F39"/>
    <mergeCell ref="A40:F40"/>
    <mergeCell ref="A41:F41"/>
    <mergeCell ref="A42:F42"/>
    <mergeCell ref="A44:F44"/>
    <mergeCell ref="A33:F33"/>
    <mergeCell ref="A34:F34"/>
    <mergeCell ref="A35:F35"/>
    <mergeCell ref="A37:F37"/>
    <mergeCell ref="A38:F38"/>
    <mergeCell ref="A28:F28"/>
    <mergeCell ref="A58:C58"/>
    <mergeCell ref="A59:C59"/>
    <mergeCell ref="A60:C60"/>
    <mergeCell ref="A61:C61"/>
    <mergeCell ref="A56:F56"/>
  </mergeCells>
  <conditionalFormatting sqref="A4:G4">
    <cfRule type="expression" dxfId="44" priority="43">
      <formula>$N$58&gt;0.67</formula>
    </cfRule>
    <cfRule type="expression" dxfId="43" priority="44">
      <formula>AND($N$58&gt;0.34,$N$58&lt;0.67)</formula>
    </cfRule>
    <cfRule type="expression" dxfId="42" priority="45">
      <formula>$N$58&lt;0.34</formula>
    </cfRule>
  </conditionalFormatting>
  <conditionalFormatting sqref="F5:F6">
    <cfRule type="expression" dxfId="41" priority="25">
      <formula>$N$50&lt;0.34</formula>
    </cfRule>
    <cfRule type="expression" dxfId="40" priority="30">
      <formula>AND($N$50&gt;0.34,$N$50&lt;0.67)</formula>
    </cfRule>
    <cfRule type="expression" dxfId="39" priority="36">
      <formula>$N$50&gt;0.67</formula>
    </cfRule>
  </conditionalFormatting>
  <conditionalFormatting sqref="G5:G6">
    <cfRule type="expression" dxfId="38" priority="26">
      <formula>$N$57&lt;0.34</formula>
    </cfRule>
    <cfRule type="expression" dxfId="37" priority="31">
      <formula>AND($N$57&gt;0.34,$N$57&lt;0.67)</formula>
    </cfRule>
    <cfRule type="expression" dxfId="36" priority="32">
      <formula>$N$57&gt;0.67</formula>
    </cfRule>
  </conditionalFormatting>
  <conditionalFormatting sqref="E5:E6">
    <cfRule type="expression" dxfId="35" priority="24">
      <formula>$N$43&lt;0.34</formula>
    </cfRule>
    <cfRule type="expression" dxfId="34" priority="29">
      <formula>AND($N$43&gt;0.34,$N$43&lt;0.67)</formula>
    </cfRule>
    <cfRule type="expression" dxfId="33" priority="35">
      <formula>$N$43&gt;0.67</formula>
    </cfRule>
  </conditionalFormatting>
  <conditionalFormatting sqref="D5:D6">
    <cfRule type="expression" dxfId="32" priority="23">
      <formula>$N$36&lt;0.34</formula>
    </cfRule>
    <cfRule type="expression" dxfId="31" priority="28">
      <formula>AND($N$36&gt;0.34,$N$36&lt;0.67)</formula>
    </cfRule>
    <cfRule type="expression" dxfId="30" priority="34">
      <formula>$N$36&gt;0.67</formula>
    </cfRule>
  </conditionalFormatting>
  <conditionalFormatting sqref="C5:C6">
    <cfRule type="expression" dxfId="29" priority="22">
      <formula>$N$29&lt;0.34</formula>
    </cfRule>
    <cfRule type="expression" dxfId="28" priority="27">
      <formula>AND($N$29&gt;0.34,$N$29&lt;0.67)</formula>
    </cfRule>
    <cfRule type="expression" dxfId="27" priority="33">
      <formula>$N$29&gt;0.67</formula>
    </cfRule>
  </conditionalFormatting>
  <conditionalFormatting sqref="B5:B6">
    <cfRule type="expression" dxfId="26" priority="37">
      <formula>$N$22&gt;0.67</formula>
    </cfRule>
    <cfRule type="expression" dxfId="25" priority="39">
      <formula>$N$22&lt;0.34</formula>
    </cfRule>
    <cfRule type="expression" dxfId="24" priority="41">
      <formula>AND($N$22&gt;0.34,$N$22&lt;0.67)</formula>
    </cfRule>
  </conditionalFormatting>
  <conditionalFormatting sqref="A5:A6">
    <cfRule type="expression" dxfId="23" priority="38">
      <formula>AND($N$15&gt;0.34,$N$15&lt;0.67)</formula>
    </cfRule>
    <cfRule type="expression" dxfId="22" priority="40">
      <formula>$N$15&lt;0.34</formula>
    </cfRule>
    <cfRule type="expression" dxfId="21" priority="42">
      <formula>$N$15&gt;0.67</formula>
    </cfRule>
  </conditionalFormatting>
  <conditionalFormatting sqref="A7">
    <cfRule type="expression" dxfId="20" priority="19">
      <formula>AND($N$15&gt;0.34,$N$15&lt;0.67)</formula>
    </cfRule>
    <cfRule type="expression" dxfId="19" priority="20">
      <formula>$N$15&lt;0.34</formula>
    </cfRule>
    <cfRule type="expression" dxfId="18" priority="21">
      <formula>$N$15&gt;0.67</formula>
    </cfRule>
  </conditionalFormatting>
  <conditionalFormatting sqref="F7">
    <cfRule type="expression" dxfId="17" priority="4">
      <formula>$N$50&lt;0.34</formula>
    </cfRule>
    <cfRule type="expression" dxfId="16" priority="9">
      <formula>AND($N$50&gt;0.34,$N$50&lt;0.67)</formula>
    </cfRule>
    <cfRule type="expression" dxfId="15" priority="15">
      <formula>$N$50&gt;0.67</formula>
    </cfRule>
  </conditionalFormatting>
  <conditionalFormatting sqref="G7">
    <cfRule type="expression" dxfId="14" priority="5">
      <formula>$N$57&lt;0.34</formula>
    </cfRule>
    <cfRule type="expression" dxfId="13" priority="10">
      <formula>AND($N$57&gt;0.34,$N$57&lt;0.67)</formula>
    </cfRule>
    <cfRule type="expression" dxfId="12" priority="11">
      <formula>$N$57&gt;0.67</formula>
    </cfRule>
  </conditionalFormatting>
  <conditionalFormatting sqref="E7">
    <cfRule type="expression" dxfId="11" priority="3">
      <formula>$N$43&lt;0.34</formula>
    </cfRule>
    <cfRule type="expression" dxfId="10" priority="8">
      <formula>AND($N$43&gt;0.34,$N$43&lt;0.67)</formula>
    </cfRule>
    <cfRule type="expression" dxfId="9" priority="14">
      <formula>$N$43&gt;0.67</formula>
    </cfRule>
  </conditionalFormatting>
  <conditionalFormatting sqref="D7">
    <cfRule type="expression" dxfId="8" priority="2">
      <formula>$N$36&lt;0.34</formula>
    </cfRule>
    <cfRule type="expression" dxfId="7" priority="7">
      <formula>AND($N$36&gt;0.34,$N$36&lt;0.67)</formula>
    </cfRule>
    <cfRule type="expression" dxfId="6" priority="13">
      <formula>$N$36&gt;0.67</formula>
    </cfRule>
  </conditionalFormatting>
  <conditionalFormatting sqref="C7">
    <cfRule type="expression" dxfId="5" priority="1">
      <formula>$N$29&lt;0.34</formula>
    </cfRule>
    <cfRule type="expression" dxfId="4" priority="6">
      <formula>AND($N$29&gt;0.34,$N$29&lt;0.67)</formula>
    </cfRule>
    <cfRule type="expression" dxfId="3" priority="12">
      <formula>$N$29&gt;0.67</formula>
    </cfRule>
  </conditionalFormatting>
  <conditionalFormatting sqref="B7">
    <cfRule type="expression" dxfId="2" priority="16">
      <formula>$N$22&gt;0.67</formula>
    </cfRule>
    <cfRule type="expression" dxfId="1" priority="17">
      <formula>$N$22&lt;0.34</formula>
    </cfRule>
    <cfRule type="expression" dxfId="0" priority="18">
      <formula>AND($N$22&gt;0.34,$N$22&lt;0.67)</formula>
    </cfRule>
  </conditionalFormatting>
  <dataValidations count="1">
    <dataValidation type="list" allowBlank="1" showInputMessage="1" showErrorMessage="1" sqref="G10:G14 G52:G56 G31:G35 G24:G28 G38:G42 G45:G49 G17:G21" xr:uid="{A65DCD71-1765-DA42-AA6F-36BA6259C3F7}">
      <formula1>$J$8:$J$10</formula1>
    </dataValidation>
  </dataValidations>
  <hyperlinks>
    <hyperlink ref="F2" r:id="rId1" xr:uid="{C93D4276-4DD7-4976-9E38-146380DC1E62}"/>
    <hyperlink ref="F61" r:id="rId2" display="http://www.lfi-muenchen.de/" xr:uid="{A68D36A2-4D14-4C19-B46B-4ADD396B138F}"/>
  </hyperlinks>
  <pageMargins left="0.19685039370078741" right="0.19685039370078741" top="0.19685039370078741" bottom="0.19685039370078741" header="0.31496062992125984" footer="0.31496062992125984"/>
  <pageSetup paperSize="9" scale="79" fitToHeight="0" orientation="portrait" r:id="rId3"/>
  <rowBreaks count="1" manualBreakCount="1">
    <brk id="49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Checkliste</vt:lpstr>
      <vt:lpstr>Checkliste!Druckbereich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2022-01-03T13:38:26Z</cp:lastPrinted>
  <dcterms:created xsi:type="dcterms:W3CDTF">2021-12-28T12:28:50Z</dcterms:created>
  <dcterms:modified xsi:type="dcterms:W3CDTF">2022-01-03T15:26:02Z</dcterms:modified>
</cp:coreProperties>
</file>