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ieseArbeitsmappe"/>
  <mc:AlternateContent xmlns:mc="http://schemas.openxmlformats.org/markup-compatibility/2006">
    <mc:Choice Requires="x15">
      <x15ac:absPath xmlns:x15ac="http://schemas.microsoft.com/office/spreadsheetml/2010/11/ac" url="N:\GB 5\Bussywin\ORIGINAL\"/>
    </mc:Choice>
  </mc:AlternateContent>
  <bookViews>
    <workbookView xWindow="0" yWindow="0" windowWidth="28800" windowHeight="11580"/>
  </bookViews>
  <sheets>
    <sheet name="Hinweise vorab" sheetId="9" r:id="rId1"/>
    <sheet name="I - Deckblatt" sheetId="1" r:id="rId2"/>
    <sheet name="II - private Ausgaben ermitteln" sheetId="2" r:id="rId3"/>
    <sheet name="III - Investitionsplan" sheetId="3" r:id="rId4"/>
    <sheet name="IV - Kapitaldienst berechnen" sheetId="4" r:id="rId5"/>
    <sheet name="V - Mindestumsatz berechnen" sheetId="5" r:id="rId6"/>
    <sheet name="VI - Rentabilitätsvorschau" sheetId="6" r:id="rId7"/>
    <sheet name="VII - Prüfungsrechnung " sheetId="7" r:id="rId8"/>
    <sheet name="VIII - Erläuterungen" sheetId="8" r:id="rId9"/>
  </sheets>
  <externalReferences>
    <externalReference r:id="rId10"/>
    <externalReference r:id="rId11"/>
    <externalReference r:id="rId12"/>
  </externalReferences>
  <definedNames>
    <definedName name="_kd1">#REF!</definedName>
    <definedName name="_kd3">#REF!</definedName>
    <definedName name="A">'IV - Kapitaldienst berechnen'!$A$9</definedName>
    <definedName name="alles">'[1]Maschinen-Stundensatz'!$A$1:$F$57</definedName>
    <definedName name="AU">'IV - Kapitaldienst berechnen'!$C$7</definedName>
    <definedName name="B" localSheetId="4">'IV - Kapitaldienst berechnen'!$C$3</definedName>
    <definedName name="B" localSheetId="7">[2]Finanzierung!$AK$1</definedName>
    <definedName name="B">[3]Finanzierung!$AI$1</definedName>
    <definedName name="betrmit" localSheetId="7">'VII - Prüfungsrechnung '!$A$1:$G$32</definedName>
    <definedName name="dab" localSheetId="7">#REF!</definedName>
    <definedName name="dab">#REF!</definedName>
    <definedName name="dabt" localSheetId="7">#REF!</definedName>
    <definedName name="dabt">#REF!</definedName>
    <definedName name="dabtf" localSheetId="7">#REF!</definedName>
    <definedName name="dabtf">#REF!</definedName>
    <definedName name="dabz" localSheetId="7">#REF!</definedName>
    <definedName name="dabz">#REF!</definedName>
    <definedName name="dabzf" localSheetId="7">#REF!</definedName>
    <definedName name="dabzf">#REF!</definedName>
    <definedName name="ddddd" localSheetId="7">[2]Finanzierung!#REF!</definedName>
    <definedName name="ddddd">[2]Finanzierung!#REF!</definedName>
    <definedName name="_xlnm.Print_Area" localSheetId="0">'Hinweise vorab'!$A$1:$D$35</definedName>
    <definedName name="_xlnm.Print_Area" localSheetId="5">'V - Mindestumsatz berechnen'!$A$1:$F$82</definedName>
    <definedName name="_xlnm.Print_Area" localSheetId="7">'VII - Prüfungsrechnung '!$A$1:$G$48</definedName>
    <definedName name="ekh" localSheetId="7">#REF!</definedName>
    <definedName name="ekh">#REF!</definedName>
    <definedName name="fertigdm" localSheetId="7">'VII - Prüfungsrechnung '!$G$27</definedName>
    <definedName name="fin" localSheetId="7">[2]Mindestumsatz!$A$48:$A$100</definedName>
    <definedName name="fotokpl" hidden="1">{#N/A,#N/A,TRUE,"Planung";#N/A,#N/A,TRUE,"System";#N/A,#N/A,TRUE,"Lohn";#N/A,#N/A,TRUE,"Handel";#N/A,#N/A,TRUE,"DBR"}</definedName>
    <definedName name="fotokpl1">{#N/A,#N/A,TRUE,"Planung";#N/A,#N/A,TRUE,"System";#N/A,#N/A,TRUE,"Lohn";#N/A,#N/A,TRUE,"Handel";#N/A,#N/A,TRUE,"DBR"}</definedName>
    <definedName name="hb" localSheetId="7">#REF!</definedName>
    <definedName name="hb">#REF!</definedName>
    <definedName name="hbt" localSheetId="7">#REF!</definedName>
    <definedName name="hbt">#REF!</definedName>
    <definedName name="hbtf" localSheetId="7">#REF!</definedName>
    <definedName name="hbtf">#REF!</definedName>
    <definedName name="hbz" localSheetId="7">#REF!</definedName>
    <definedName name="hbz">#REF!</definedName>
    <definedName name="hbzf" localSheetId="7">#REF!</definedName>
    <definedName name="hbzf">#REF!</definedName>
    <definedName name="ib">[2]Kapitalbedarf!$F$30</definedName>
    <definedName name="J" localSheetId="4">'IV - Kapitaldienst berechnen'!$C$4</definedName>
    <definedName name="J" localSheetId="7">[2]Finanzierung!$AK$2</definedName>
    <definedName name="J">[3]Finanzierung!$AI$2</definedName>
    <definedName name="kb">[2]Kapitalbedarf!$F$42</definedName>
    <definedName name="kfix">'[1]Maschinen-Stundensatz'!$C$77</definedName>
    <definedName name="kk" localSheetId="7">#REF!</definedName>
    <definedName name="kk">#REF!</definedName>
    <definedName name="kkz" localSheetId="7">#REF!</definedName>
    <definedName name="kkz">#REF!</definedName>
    <definedName name="kkzf" localSheetId="7">#REF!</definedName>
    <definedName name="kkzf">#REF!</definedName>
    <definedName name="kunddm" localSheetId="7">'VII - Prüfungsrechnung '!$G$28</definedName>
    <definedName name="kvar">'[1]Maschinen-Stundensatz'!$C$78</definedName>
    <definedName name="L" localSheetId="4">'IV - Kapitaldienst berechnen'!$C$6</definedName>
    <definedName name="L" localSheetId="7">[2]Finanzierung!$AK$3</definedName>
    <definedName name="L">[3]Finanzierung!$AI$3</definedName>
    <definedName name="Leistungen" localSheetId="7">'VII - Prüfungsrechnung '!$J$9:$P$16</definedName>
    <definedName name="Leistungen">#REF!</definedName>
    <definedName name="LF" localSheetId="7">[2]Finanzierung!$AK$7</definedName>
    <definedName name="LF">[3]Finanzierung!$AI$7</definedName>
    <definedName name="lkb" localSheetId="7">#REF!</definedName>
    <definedName name="lkb">#REF!</definedName>
    <definedName name="lkbt" localSheetId="7">#REF!</definedName>
    <definedName name="lkbt">#REF!</definedName>
    <definedName name="lkbtf" localSheetId="7">#REF!</definedName>
    <definedName name="lkbtf">#REF!</definedName>
    <definedName name="lkbz" localSheetId="7">#REF!</definedName>
    <definedName name="lkbz">#REF!</definedName>
    <definedName name="lkbzf" localSheetId="7">#REF!</definedName>
    <definedName name="lkbzf">#REF!</definedName>
    <definedName name="mana1">#REF!</definedName>
    <definedName name="Maschinen" localSheetId="7">'VII - Prüfungsrechnung '!$J$18:$P$26</definedName>
    <definedName name="Maschinen">#REF!</definedName>
    <definedName name="P" localSheetId="4">'IV - Kapitaldienst berechnen'!$C$10</definedName>
    <definedName name="P" localSheetId="7">[2]Finanzierung!$AK$4</definedName>
    <definedName name="P">[3]Finanzierung!$AI$4</definedName>
    <definedName name="Produkte" localSheetId="7">'VII - Prüfungsrechnung '!$J$28:$P$35</definedName>
    <definedName name="Produkte">#REF!</definedName>
    <definedName name="produktiv_Beschäftigte" localSheetId="7">'VII - Prüfungsrechnung '!$J$37:$P$44</definedName>
    <definedName name="produktiv_Beschäftigte">#REF!</definedName>
    <definedName name="RF" localSheetId="7">[2]Mindestumsatz!$A$14</definedName>
    <definedName name="SUA">'IV - Kapitaldienst berechnen'!$F$46</definedName>
    <definedName name="SUP">'IV - Kapitaldienst berechnen'!$D$46</definedName>
    <definedName name="SUT">'IV - Kapitaldienst berechnen'!$E$46</definedName>
    <definedName name="t" localSheetId="7">#REF!</definedName>
    <definedName name="T">'IV - Kapitaldienst berechnen'!$E$16</definedName>
    <definedName name="T1_">'IV - Kapitaldienst berechnen'!$E$16</definedName>
    <definedName name="T10_">'IV - Kapitaldienst berechnen'!$E$25</definedName>
    <definedName name="T11_">'IV - Kapitaldienst berechnen'!$E$26</definedName>
    <definedName name="T12_">'IV - Kapitaldienst berechnen'!$E$27</definedName>
    <definedName name="T13_">'IV - Kapitaldienst berechnen'!$E$28</definedName>
    <definedName name="T14_">'IV - Kapitaldienst berechnen'!$E$29</definedName>
    <definedName name="T15_">'IV - Kapitaldienst berechnen'!$E$30</definedName>
    <definedName name="T16_">'IV - Kapitaldienst berechnen'!$E$31</definedName>
    <definedName name="T17_">'IV - Kapitaldienst berechnen'!$E$32</definedName>
    <definedName name="T18_">'IV - Kapitaldienst berechnen'!$E$33</definedName>
    <definedName name="T19_">'IV - Kapitaldienst berechnen'!$E$34</definedName>
    <definedName name="T2_">'IV - Kapitaldienst berechnen'!$E$17</definedName>
    <definedName name="T20_">'IV - Kapitaldienst berechnen'!$E$35</definedName>
    <definedName name="T21_">'IV - Kapitaldienst berechnen'!$E$36</definedName>
    <definedName name="T22_">'IV - Kapitaldienst berechnen'!$E$37</definedName>
    <definedName name="T23_">'IV - Kapitaldienst berechnen'!$E$38</definedName>
    <definedName name="T24_">'IV - Kapitaldienst berechnen'!$E$39</definedName>
    <definedName name="T3_">'IV - Kapitaldienst berechnen'!$E$18</definedName>
    <definedName name="T4_">'IV - Kapitaldienst berechnen'!$E$19</definedName>
    <definedName name="T5_">'IV - Kapitaldienst berechnen'!$E$20</definedName>
    <definedName name="T6_">'IV - Kapitaldienst berechnen'!$E$21</definedName>
    <definedName name="T7_">'IV - Kapitaldienst berechnen'!$E$22</definedName>
    <definedName name="T8_">'IV - Kapitaldienst berechnen'!$E$23</definedName>
    <definedName name="T9_">'IV - Kapitaldienst berechnen'!$E$24</definedName>
    <definedName name="test" hidden="1">{#N/A,#N/A,TRUE,"Planung";#N/A,#N/A,TRUE,"System";#N/A,#N/A,TRUE,"Lohn";#N/A,#N/A,TRUE,"Handel";#N/A,#N/A,TRUE,"DBR"}</definedName>
    <definedName name="test1">{#N/A,#N/A,TRUE,"Planung";#N/A,#N/A,TRUE,"System";#N/A,#N/A,TRUE,"Lohn";#N/A,#N/A,TRUE,"Handel";#N/A,#N/A,TRUE,"DBR"}</definedName>
    <definedName name="TF">'IV - Kapitaldienst berechnen'!$C$8</definedName>
    <definedName name="TI">'IV - Kapitaldienst berechnen'!$A$8</definedName>
    <definedName name="TILGRAT">'IV - Kapitaldienst berechnen'!$A$1:$F$52</definedName>
    <definedName name="tilgung1" localSheetId="7">[2]Mindestumsatz!$B$22</definedName>
    <definedName name="tilgung2" localSheetId="5">'V - Mindestumsatz berechnen'!$E$10</definedName>
    <definedName name="tilgung2" localSheetId="7">[2]Mindestumsatz!$E$22</definedName>
    <definedName name="we" localSheetId="7">'VII - Prüfungsrechnung '!$E$21</definedName>
    <definedName name="wrn.Bericht.">{#N/A,#N/A,TRUE,"DECKBLATT";#N/A,#N/A,TRUE,"FIRMWERT"}</definedName>
    <definedName name="wrn.Bilanzanalyse." localSheetId="1" hidden="1">{#N/A,#N/A,TRUE,"Bilanz";#N/A,#N/A,TRUE,"GuV";#N/A,#N/A,TRUE,"Kennzahlen";#N/A,#N/A,TRUE,"Bewegungsbilanz"}</definedName>
    <definedName name="wrn.Bilanzanalyse." localSheetId="5" hidden="1">{#N/A,#N/A,TRUE,"Bilanz";#N/A,#N/A,TRUE,"GuV";#N/A,#N/A,TRUE,"Kennzahlen";#N/A,#N/A,TRUE,"Bewegungsbilanz"}</definedName>
    <definedName name="wrn.Bilanzanalyse." localSheetId="7" hidden="1">{#N/A,#N/A,TRUE,"Bilanz";#N/A,#N/A,TRUE,"GuV";#N/A,#N/A,TRUE,"Kennzahlen";#N/A,#N/A,TRUE,"Bewegungsbilanz"}</definedName>
    <definedName name="wrn.Bilanzanalyse." hidden="1">{#N/A,#N/A,TRUE,"Bilanz";#N/A,#N/A,TRUE,"GuV";#N/A,#N/A,TRUE,"Kennzahlen";#N/A,#N/A,TRUE,"Bewegungsbilanz"}</definedName>
    <definedName name="wrn.EXI." localSheetId="7" hidden="1">{#N/A,#N/A,FALSE,"EXI"}</definedName>
    <definedName name="wrn.Finanzierung." localSheetId="1" hidden="1">{#N/A,#N/A,TRUE,"Kapitalbedarf";#N/A,#N/A,TRUE,"Finanzierung"}</definedName>
    <definedName name="wrn.Finanzierung." localSheetId="5" hidden="1">{#N/A,#N/A,TRUE,"Kapitalbedarf";#N/A,#N/A,TRUE,"Finanzierung"}</definedName>
    <definedName name="wrn.Finanzierung." localSheetId="7" hidden="1">{#N/A,#N/A,TRUE,"Kapitalbedarf";#N/A,#N/A,TRUE,"Finanzierung"}</definedName>
    <definedName name="wrn.Finanzierung." hidden="1">{#N/A,#N/A,TRUE,"Kapitalbedarf";#N/A,#N/A,TRUE,"Finanzierung"}</definedName>
    <definedName name="wrn.FOTOKPL." localSheetId="1" hidden="1">{#N/A,#N/A,TRUE,"Planung";#N/A,#N/A,TRUE,"System";#N/A,#N/A,TRUE,"Lohn";#N/A,#N/A,TRUE,"Handel";#N/A,#N/A,TRUE,"DBR"}</definedName>
    <definedName name="wrn.FOTOKPL." localSheetId="5" hidden="1">{#N/A,#N/A,TRUE,"Planung";#N/A,#N/A,TRUE,"System";#N/A,#N/A,TRUE,"Lohn";#N/A,#N/A,TRUE,"Handel";#N/A,#N/A,TRUE,"DBR"}</definedName>
    <definedName name="wrn.FOTOKPL." localSheetId="7" hidden="1">{#N/A,#N/A,TRUE,"Planung";#N/A,#N/A,TRUE,"System";#N/A,#N/A,TRUE,"Lohn";#N/A,#N/A,TRUE,"Handel";#N/A,#N/A,TRUE,"DBR"}</definedName>
    <definedName name="wrn.FOTOKPL." hidden="1">{#N/A,#N/A,TRUE,"Planung";#N/A,#N/A,TRUE,"System";#N/A,#N/A,TRUE,"Lohn";#N/A,#N/A,TRUE,"Handel";#N/A,#N/A,TRUE,"DBR"}</definedName>
    <definedName name="wrn.Komplett." localSheetId="1" hidden="1">{#N/A,#N/A,TRUE,"Kapitalbedarf";#N/A,#N/A,TRUE,"Finanzierung";#N/A,#N/A,TRUE,"Mindestumsatz";#N/A,#N/A,TRUE,"Prüfung";#N/A,#N/A,TRUE,"Betriebsmittel"}</definedName>
    <definedName name="wrn.Komplett." localSheetId="5" hidden="1">{#N/A,#N/A,TRUE,"Kapitalbedarf";#N/A,#N/A,TRUE,"Finanzierung";#N/A,#N/A,TRUE,"Mindestumsatz";#N/A,#N/A,TRUE,"Prüfung";#N/A,#N/A,TRUE,"Betriebsmittel"}</definedName>
    <definedName name="wrn.Komplett." localSheetId="7" hidden="1">{#N/A,#N/A,TRUE,"Kapitalbedarf";#N/A,#N/A,TRUE,"Finanzierung";#N/A,#N/A,TRUE,"Mindestumsatz";#N/A,#N/A,TRUE,"Prüfung";#N/A,#N/A,TRUE,"Betriebsmittel"}</definedName>
    <definedName name="wrn.Komplett." hidden="1">{#N/A,#N/A,TRUE,"Kapitalbedarf";#N/A,#N/A,TRUE,"Finanzierung";#N/A,#N/A,TRUE,"Mindestumsatz";#N/A,#N/A,TRUE,"Prüfung";#N/A,#N/A,TRUE,"Betriebsmittel"}</definedName>
    <definedName name="wrn.Mindestumsatz." localSheetId="1" hidden="1">{#N/A,#N/A,TRUE,"Mindestumsatz";#N/A,#N/A,TRUE,"Prüfung";#N/A,#N/A,TRUE,"Betriebsmittel"}</definedName>
    <definedName name="wrn.Mindestumsatz." localSheetId="5" hidden="1">{#N/A,#N/A,TRUE,"Mindestumsatz";#N/A,#N/A,TRUE,"Prüfung";#N/A,#N/A,TRUE,"Betriebsmittel"}</definedName>
    <definedName name="wrn.Mindestumsatz." localSheetId="7" hidden="1">{#N/A,#N/A,TRUE,"Mindestumsatz";#N/A,#N/A,TRUE,"Prüfung";#N/A,#N/A,TRUE,"Betriebsmittel"}</definedName>
    <definedName name="wrn.Mindestumsatz." hidden="1">{#N/A,#N/A,TRUE,"Mindestumsatz";#N/A,#N/A,TRUE,"Prüfung";#N/A,#N/A,TRUE,"Betriebsmittel"}</definedName>
    <definedName name="Z_B4F4D360_2808_44EE_BFF6_FDAA3D1F964B_.wvu.Cols" localSheetId="5" hidden="1">'V - Mindestumsatz berechnen'!$F:$F</definedName>
    <definedName name="Z_B4F4D360_2808_44EE_BFF6_FDAA3D1F964B_.wvu.Cols" localSheetId="7" hidden="1">'VII - Prüfungsrechnung '!$J:$P</definedName>
    <definedName name="Z_B4F4D360_2808_44EE_BFF6_FDAA3D1F964B_.wvu.PrintArea" localSheetId="5" hidden="1">'V - Mindestumsatz berechnen'!$A$1:$F$82</definedName>
    <definedName name="Z_B4F4D360_2808_44EE_BFF6_FDAA3D1F964B_.wvu.PrintArea" localSheetId="7" hidden="1">'VII - Prüfungsrechnung '!$A$1:$G$48</definedName>
    <definedName name="Z_B4F4D360_2808_44EE_BFF6_FDAA3D1F964B_.wvu.Rows" localSheetId="2" hidden="1">'II - private Ausgaben ermitteln'!$54:$54</definedName>
    <definedName name="Z_B4F4D360_2808_44EE_BFF6_FDAA3D1F964B_.wvu.Rows" localSheetId="5" hidden="1">'V - Mindestumsatz berechnen'!$9:$9,'V - Mindestumsatz berechnen'!$11:$11,'V - Mindestumsatz berechnen'!$13:$15,'V - Mindestumsatz berechnen'!$43:$45,'V - Mindestumsatz berechnen'!$49:$52,'V - Mindestumsatz berechnen'!$56:$56,'V - Mindestumsatz berechnen'!$61:$61,'V - Mindestumsatz berechnen'!$63:$72,'V - Mindestumsatz berechnen'!$75:$75,'V - Mindestumsatz berechnen'!$80:$80</definedName>
    <definedName name="Z_B4F4D360_2808_44EE_BFF6_FDAA3D1F964B_.wvu.Rows" localSheetId="7" hidden="1">'VII - Prüfungsrechnung '!$36:$47</definedName>
    <definedName name="zins1">#REF!</definedName>
    <definedName name="zins2">#REF!</definedName>
    <definedName name="zus" localSheetId="7">[2]Finanzierung!$Y$11</definedName>
    <definedName name="zus">[3]Finanzierung!$W$18</definedName>
    <definedName name="zus1" localSheetId="7">[2]Finanzierung!$Y$12</definedName>
    <definedName name="zus1">[3]Finanzierung!$W$19</definedName>
    <definedName name="zus2">[2]Finanzierung!$Y$13</definedName>
    <definedName name="zusaus">[2]Finanzierung!$D$16</definedName>
    <definedName name="zusaus1">[3]Finanzierung!$E$17</definedName>
    <definedName name="zusproz" localSheetId="7">[2]Finanzierung!$H$16</definedName>
    <definedName name="zusproz">[3]Finanzierung!$I$16</definedName>
    <definedName name="zusproz1" localSheetId="7">[2]Finanzierung!$H$17</definedName>
    <definedName name="zusproz1">[3]Finanzierung!$I$17</definedName>
    <definedName name="zusproz2">[2]Finanzierung!$H$18</definedName>
    <definedName name="zust" localSheetId="7">[2]Finanzierung!$G$16</definedName>
    <definedName name="zust">[3]Finanzierung!$H$16</definedName>
    <definedName name="zust1" localSheetId="7">[2]Finanzierung!$G$17</definedName>
    <definedName name="zust1">[3]Finanzierung!$H$17</definedName>
    <definedName name="zust2">[2]Finanzierung!$G$18</definedName>
    <definedName name="zustf" localSheetId="7">[2]Finanzierung!$F$16</definedName>
    <definedName name="zustf">[3]Finanzierung!$G$16</definedName>
    <definedName name="zustf1" localSheetId="7">[2]Finanzierung!$F$17</definedName>
    <definedName name="zustf1">[3]Finanzierung!$G$17</definedName>
    <definedName name="zustf2">[2]Finanzierung!$F$18</definedName>
    <definedName name="zusz" localSheetId="7">[2]Finanzierung!$C$16</definedName>
    <definedName name="zusz">[3]Finanzierung!$D$16</definedName>
    <definedName name="zusz1" localSheetId="7">[2]Finanzierung!$C$17</definedName>
    <definedName name="zusz1">[3]Finanzierung!$D$17</definedName>
    <definedName name="zusz2">[2]Finanzierung!$C$18</definedName>
    <definedName name="zuszf" localSheetId="7">[2]Finanzierung!$E$16</definedName>
    <definedName name="zuszf">[3]Finanzierung!$F$16</definedName>
    <definedName name="zuszf1" localSheetId="7">[2]Finanzierung!$E$17</definedName>
    <definedName name="zuszf1">[3]Finanzierung!$F$17</definedName>
    <definedName name="zuszf2">[2]Finanzierung!$E$18</definedName>
  </definedNames>
  <calcPr calcId="162913"/>
  <customWorkbookViews>
    <customWorkbookView name="RT - Weinhold, Sylvia - Persönliche Ansicht" guid="{B4F4D360-2808-44EE-BFF6-FDAA3D1F964B}" mergeInterval="0" personalView="1" maximized="1" xWindow="-8" yWindow="-8" windowWidth="1936" windowHeight="1048" activeSheetId="1"/>
  </customWorkbookViews>
</workbook>
</file>

<file path=xl/calcChain.xml><?xml version="1.0" encoding="utf-8"?>
<calcChain xmlns="http://schemas.openxmlformats.org/spreadsheetml/2006/main">
  <c r="D9" i="6" l="1"/>
  <c r="J9" i="6" s="1"/>
  <c r="E21" i="7"/>
  <c r="G9" i="6" l="1"/>
  <c r="A12" i="7"/>
  <c r="C15" i="7" l="1"/>
  <c r="E15" i="7" s="1"/>
  <c r="G15" i="7" s="1"/>
  <c r="C14" i="7"/>
  <c r="E14" i="7" s="1"/>
  <c r="G14" i="7" s="1"/>
  <c r="E13" i="7"/>
  <c r="G13" i="7" s="1"/>
  <c r="E12" i="7"/>
  <c r="G12" i="7" s="1"/>
  <c r="G16" i="7" l="1"/>
  <c r="C16" i="7"/>
  <c r="E16" i="7"/>
  <c r="C3" i="8"/>
  <c r="E3" i="8"/>
  <c r="C4" i="8"/>
  <c r="E4" i="8"/>
  <c r="C12" i="8"/>
  <c r="E12" i="8"/>
  <c r="C21" i="8"/>
  <c r="E21" i="8"/>
  <c r="C30" i="8"/>
  <c r="E30" i="8"/>
  <c r="C39" i="8"/>
  <c r="E39" i="8"/>
  <c r="N12" i="7"/>
  <c r="P12" i="7"/>
  <c r="P16" i="7" s="1"/>
  <c r="N13" i="7"/>
  <c r="P13" i="7"/>
  <c r="N14" i="7"/>
  <c r="P14" i="7"/>
  <c r="N15" i="7"/>
  <c r="P15" i="7"/>
  <c r="E18" i="7"/>
  <c r="G18" i="7" s="1"/>
  <c r="N21" i="7"/>
  <c r="P21" i="7" s="1"/>
  <c r="N22" i="7"/>
  <c r="P22" i="7" s="1"/>
  <c r="L23" i="7"/>
  <c r="N23" i="7" s="1"/>
  <c r="P23" i="7" s="1"/>
  <c r="L24" i="7"/>
  <c r="N24" i="7" s="1"/>
  <c r="L25" i="7"/>
  <c r="N25" i="7" s="1"/>
  <c r="P25" i="7" s="1"/>
  <c r="F29" i="7"/>
  <c r="F30" i="7"/>
  <c r="F32" i="7" s="1"/>
  <c r="C31" i="7"/>
  <c r="N31" i="7"/>
  <c r="P31" i="7"/>
  <c r="N32" i="7"/>
  <c r="P32" i="7"/>
  <c r="N33" i="7"/>
  <c r="P33" i="7"/>
  <c r="N34" i="7"/>
  <c r="P34" i="7"/>
  <c r="P35" i="7"/>
  <c r="E40" i="7"/>
  <c r="J40" i="7"/>
  <c r="N40" i="7"/>
  <c r="P40" i="7"/>
  <c r="E41" i="7"/>
  <c r="L41" i="7"/>
  <c r="N41" i="7" s="1"/>
  <c r="P41" i="7" s="1"/>
  <c r="L42" i="7"/>
  <c r="N42" i="7"/>
  <c r="P42" i="7" s="1"/>
  <c r="E43" i="7"/>
  <c r="L43" i="7"/>
  <c r="N43" i="7" s="1"/>
  <c r="P43" i="7" s="1"/>
  <c r="E44" i="7"/>
  <c r="E46" i="7"/>
  <c r="E47" i="7"/>
  <c r="G4" i="6"/>
  <c r="J4" i="6"/>
  <c r="C9" i="6"/>
  <c r="F9" i="6"/>
  <c r="I9" i="6"/>
  <c r="C10" i="6"/>
  <c r="F10" i="6"/>
  <c r="I10" i="6"/>
  <c r="D16" i="6"/>
  <c r="G16" i="6"/>
  <c r="J16" i="6"/>
  <c r="D19" i="6"/>
  <c r="G19" i="6"/>
  <c r="J19" i="6"/>
  <c r="D22" i="6"/>
  <c r="G22" i="6"/>
  <c r="J22" i="6"/>
  <c r="D25" i="6"/>
  <c r="G25" i="6"/>
  <c r="J25" i="6"/>
  <c r="D33" i="6"/>
  <c r="G33" i="6"/>
  <c r="J33" i="6"/>
  <c r="D34" i="6"/>
  <c r="G34" i="6"/>
  <c r="J34" i="6"/>
  <c r="D8" i="5"/>
  <c r="E12" i="5" s="1"/>
  <c r="D19" i="5"/>
  <c r="D20" i="5"/>
  <c r="D21" i="5"/>
  <c r="D22" i="5"/>
  <c r="D23" i="5"/>
  <c r="E38" i="5"/>
  <c r="C48" i="5"/>
  <c r="E68" i="5"/>
  <c r="C71" i="5" s="1"/>
  <c r="B69" i="5"/>
  <c r="C10" i="4"/>
  <c r="A15" i="4"/>
  <c r="A16" i="4" s="1"/>
  <c r="B16" i="4" s="1"/>
  <c r="C16" i="4" s="1"/>
  <c r="B15" i="4"/>
  <c r="C15" i="4"/>
  <c r="D15" i="4" s="1"/>
  <c r="E16" i="3"/>
  <c r="E28" i="3" s="1"/>
  <c r="C34" i="3" s="1"/>
  <c r="E34" i="3" s="1"/>
  <c r="E26" i="3"/>
  <c r="D6" i="2"/>
  <c r="E6" i="2" s="1"/>
  <c r="D14" i="2"/>
  <c r="E14" i="2"/>
  <c r="D23" i="2"/>
  <c r="E23" i="2"/>
  <c r="D30" i="2"/>
  <c r="E30" i="2"/>
  <c r="D38" i="2"/>
  <c r="E38" i="2"/>
  <c r="D45" i="2"/>
  <c r="E45" i="2"/>
  <c r="E23" i="5" l="1"/>
  <c r="C15" i="6"/>
  <c r="D15" i="6" s="1"/>
  <c r="E51" i="2"/>
  <c r="E56" i="2" s="1"/>
  <c r="L44" i="7"/>
  <c r="D16" i="4"/>
  <c r="F16" i="4" s="1"/>
  <c r="A17" i="4" s="1"/>
  <c r="B17" i="4" s="1"/>
  <c r="C17" i="4" s="1"/>
  <c r="E16" i="4"/>
  <c r="F44" i="7"/>
  <c r="F41" i="7"/>
  <c r="F33" i="7"/>
  <c r="F15" i="4"/>
  <c r="E40" i="5"/>
  <c r="P44" i="7"/>
  <c r="G20" i="7"/>
  <c r="G21" i="7" s="1"/>
  <c r="G22" i="7" s="1"/>
  <c r="F43" i="7" s="1"/>
  <c r="G41" i="7"/>
  <c r="G44" i="7"/>
  <c r="P24" i="7"/>
  <c r="P26" i="7" s="1"/>
  <c r="N26" i="7"/>
  <c r="N44" i="7"/>
  <c r="L26" i="7"/>
  <c r="C18" i="6" l="1"/>
  <c r="C21" i="6"/>
  <c r="D18" i="6"/>
  <c r="E47" i="5"/>
  <c r="E48" i="5"/>
  <c r="E78" i="5" s="1"/>
  <c r="E17" i="4"/>
  <c r="D17" i="4"/>
  <c r="F47" i="7"/>
  <c r="G47" i="7" s="1"/>
  <c r="G43" i="7"/>
  <c r="G23" i="7"/>
  <c r="F40" i="7" s="1"/>
  <c r="E79" i="5" l="1"/>
  <c r="E60" i="5"/>
  <c r="E62" i="5" s="1"/>
  <c r="E59" i="5"/>
  <c r="C32" i="6"/>
  <c r="D21" i="6"/>
  <c r="C24" i="6"/>
  <c r="F17" i="4"/>
  <c r="G40" i="7"/>
  <c r="F46" i="7"/>
  <c r="G46" i="7" s="1"/>
  <c r="E81" i="5" l="1"/>
  <c r="D13" i="6"/>
  <c r="G13" i="6" s="1"/>
  <c r="A18" i="4"/>
  <c r="B18" i="4" s="1"/>
  <c r="C18" i="4" s="1"/>
  <c r="D24" i="6"/>
  <c r="C27" i="6"/>
  <c r="C36" i="6"/>
  <c r="D36" i="6" s="1"/>
  <c r="D32" i="6"/>
  <c r="C68" i="5"/>
  <c r="C69" i="5"/>
  <c r="E69" i="5" s="1"/>
  <c r="F13" i="6" l="1"/>
  <c r="F15" i="6" s="1"/>
  <c r="J13" i="6"/>
  <c r="I13" i="6" s="1"/>
  <c r="I15" i="6" s="1"/>
  <c r="C46" i="8"/>
  <c r="D27" i="6"/>
  <c r="D18" i="4"/>
  <c r="E18" i="4"/>
  <c r="I18" i="6" l="1"/>
  <c r="J15" i="6"/>
  <c r="G15" i="6"/>
  <c r="F18" i="6"/>
  <c r="F18" i="4"/>
  <c r="F21" i="6" l="1"/>
  <c r="G18" i="6"/>
  <c r="J18" i="6"/>
  <c r="I21" i="6"/>
  <c r="A19" i="4"/>
  <c r="B19" i="4" s="1"/>
  <c r="C19" i="4" s="1"/>
  <c r="F24" i="6" l="1"/>
  <c r="F32" i="6"/>
  <c r="G21" i="6"/>
  <c r="J21" i="6"/>
  <c r="I24" i="6"/>
  <c r="I32" i="6"/>
  <c r="D19" i="4"/>
  <c r="E19" i="4"/>
  <c r="F27" i="6" l="1"/>
  <c r="G24" i="6"/>
  <c r="J32" i="6"/>
  <c r="I36" i="6"/>
  <c r="J36" i="6" s="1"/>
  <c r="I27" i="6"/>
  <c r="J27" i="6" s="1"/>
  <c r="J24" i="6"/>
  <c r="F36" i="6"/>
  <c r="G36" i="6" s="1"/>
  <c r="G32" i="6"/>
  <c r="F19" i="4"/>
  <c r="E46" i="8" l="1"/>
  <c r="G27" i="6"/>
  <c r="A20" i="4"/>
  <c r="B20" i="4" s="1"/>
  <c r="C20" i="4" s="1"/>
  <c r="D20" i="4" l="1"/>
  <c r="E20" i="4"/>
  <c r="F20" i="4" l="1"/>
  <c r="A21" i="4" s="1"/>
  <c r="B21" i="4" s="1"/>
  <c r="C21" i="4" s="1"/>
  <c r="E21" i="4" l="1"/>
  <c r="D21" i="4"/>
  <c r="F21" i="4" s="1"/>
  <c r="A22" i="4" s="1"/>
  <c r="B22" i="4" s="1"/>
  <c r="C22" i="4" s="1"/>
  <c r="D22" i="4" l="1"/>
  <c r="F22" i="4" s="1"/>
  <c r="A23" i="4" s="1"/>
  <c r="B23" i="4" s="1"/>
  <c r="C23" i="4" s="1"/>
  <c r="E22" i="4"/>
  <c r="D23" i="4" l="1"/>
  <c r="F23" i="4" s="1"/>
  <c r="A24" i="4" s="1"/>
  <c r="B24" i="4" s="1"/>
  <c r="C24" i="4" s="1"/>
  <c r="E23" i="4"/>
  <c r="D24" i="4" l="1"/>
  <c r="F24" i="4" s="1"/>
  <c r="A25" i="4" s="1"/>
  <c r="B25" i="4" s="1"/>
  <c r="C25" i="4" s="1"/>
  <c r="E24" i="4"/>
  <c r="D25" i="4" l="1"/>
  <c r="F25" i="4" s="1"/>
  <c r="A26" i="4" s="1"/>
  <c r="B26" i="4" s="1"/>
  <c r="C26" i="4" s="1"/>
  <c r="E25" i="4"/>
  <c r="D26" i="4" l="1"/>
  <c r="F26" i="4" s="1"/>
  <c r="A27" i="4" s="1"/>
  <c r="B27" i="4" s="1"/>
  <c r="C27" i="4" s="1"/>
  <c r="E26" i="4"/>
  <c r="E27" i="4" l="1"/>
  <c r="D27" i="4"/>
  <c r="F27" i="4" s="1"/>
  <c r="A28" i="4" s="1"/>
  <c r="B28" i="4" s="1"/>
  <c r="C28" i="4" s="1"/>
  <c r="D28" i="4" l="1"/>
  <c r="F28" i="4" s="1"/>
  <c r="A29" i="4" s="1"/>
  <c r="B29" i="4" s="1"/>
  <c r="C29" i="4" s="1"/>
  <c r="E28" i="4"/>
  <c r="D29" i="4" l="1"/>
  <c r="F29" i="4" s="1"/>
  <c r="A30" i="4" s="1"/>
  <c r="B30" i="4" s="1"/>
  <c r="C30" i="4" s="1"/>
  <c r="E29" i="4"/>
  <c r="D30" i="4" l="1"/>
  <c r="F30" i="4" s="1"/>
  <c r="A31" i="4" s="1"/>
  <c r="B31" i="4" s="1"/>
  <c r="C31" i="4" s="1"/>
  <c r="E30" i="4"/>
  <c r="E31" i="4" l="1"/>
  <c r="D31" i="4"/>
  <c r="F31" i="4" s="1"/>
  <c r="A32" i="4" s="1"/>
  <c r="B32" i="4" s="1"/>
  <c r="C32" i="4" s="1"/>
  <c r="D32" i="4" l="1"/>
  <c r="F32" i="4" s="1"/>
  <c r="A33" i="4" s="1"/>
  <c r="B33" i="4" s="1"/>
  <c r="C33" i="4" s="1"/>
  <c r="E32" i="4"/>
  <c r="D33" i="4" l="1"/>
  <c r="F33" i="4" s="1"/>
  <c r="A34" i="4" s="1"/>
  <c r="B34" i="4" s="1"/>
  <c r="C34" i="4" s="1"/>
  <c r="E33" i="4"/>
  <c r="D34" i="4" l="1"/>
  <c r="F34" i="4" s="1"/>
  <c r="A35" i="4" s="1"/>
  <c r="B35" i="4" s="1"/>
  <c r="C35" i="4" s="1"/>
  <c r="E34" i="4"/>
  <c r="E35" i="4" l="1"/>
  <c r="D35" i="4"/>
  <c r="F35" i="4" s="1"/>
  <c r="A36" i="4" s="1"/>
  <c r="B36" i="4" s="1"/>
  <c r="C36" i="4" s="1"/>
  <c r="D36" i="4" l="1"/>
  <c r="F36" i="4" s="1"/>
  <c r="A37" i="4" s="1"/>
  <c r="B37" i="4" s="1"/>
  <c r="C37" i="4" s="1"/>
  <c r="E36" i="4"/>
  <c r="D37" i="4" l="1"/>
  <c r="F37" i="4" s="1"/>
  <c r="A38" i="4" s="1"/>
  <c r="B38" i="4" s="1"/>
  <c r="C38" i="4" s="1"/>
  <c r="E37" i="4"/>
  <c r="D38" i="4" l="1"/>
  <c r="F38" i="4" s="1"/>
  <c r="A39" i="4" s="1"/>
  <c r="B39" i="4" s="1"/>
  <c r="C39" i="4" s="1"/>
  <c r="E38" i="4"/>
  <c r="E39" i="4" l="1"/>
  <c r="D39" i="4"/>
  <c r="F39" i="4" s="1"/>
  <c r="A40" i="4" s="1"/>
  <c r="B40" i="4" s="1"/>
  <c r="C40" i="4" s="1"/>
  <c r="D40" i="4" l="1"/>
  <c r="F40" i="4" s="1"/>
  <c r="A41" i="4" s="1"/>
  <c r="B41" i="4" s="1"/>
  <c r="C41" i="4" s="1"/>
  <c r="E40" i="4"/>
  <c r="E41" i="4" l="1"/>
  <c r="D41" i="4"/>
  <c r="F41" i="4" s="1"/>
  <c r="A42" i="4" s="1"/>
  <c r="B42" i="4" s="1"/>
  <c r="C42" i="4" s="1"/>
  <c r="D42" i="4" l="1"/>
  <c r="F42" i="4" s="1"/>
  <c r="A43" i="4" s="1"/>
  <c r="B43" i="4" s="1"/>
  <c r="C43" i="4" s="1"/>
  <c r="E42" i="4"/>
  <c r="D43" i="4" l="1"/>
  <c r="F43" i="4" s="1"/>
  <c r="A44" i="4" s="1"/>
  <c r="B44" i="4" s="1"/>
  <c r="C44" i="4" s="1"/>
  <c r="E43" i="4"/>
  <c r="D44" i="4" l="1"/>
  <c r="F44" i="4" s="1"/>
  <c r="A45" i="4" s="1"/>
  <c r="B45" i="4" s="1"/>
  <c r="C45" i="4" s="1"/>
  <c r="E44" i="4"/>
  <c r="D45" i="4" l="1"/>
  <c r="E45" i="4"/>
  <c r="E46" i="4" s="1"/>
  <c r="F5" i="4" s="1"/>
  <c r="F45" i="4" l="1"/>
  <c r="F46" i="4" s="1"/>
  <c r="F6" i="4" s="1"/>
  <c r="D46" i="4"/>
  <c r="F4" i="4" s="1"/>
</calcChain>
</file>

<file path=xl/comments1.xml><?xml version="1.0" encoding="utf-8"?>
<comments xmlns="http://schemas.openxmlformats.org/spreadsheetml/2006/main">
  <authors>
    <author>RT - Weinhold, Sylvia</author>
  </authors>
  <commentList>
    <comment ref="D16" authorId="0" shapeId="0">
      <text>
        <r>
          <rPr>
            <b/>
            <sz val="9"/>
            <color indexed="81"/>
            <rFont val="Segoe UI"/>
            <family val="2"/>
          </rPr>
          <t xml:space="preserve">freiwillig oder Pflichtversichert?
</t>
        </r>
        <r>
          <rPr>
            <sz val="9"/>
            <color indexed="81"/>
            <rFont val="Segoe UI"/>
            <family val="2"/>
          </rPr>
          <t xml:space="preserve">
</t>
        </r>
      </text>
    </comment>
    <comment ref="D17" authorId="0" shapeId="0">
      <text>
        <r>
          <rPr>
            <b/>
            <sz val="9"/>
            <color indexed="81"/>
            <rFont val="Segoe UI"/>
            <family val="2"/>
          </rPr>
          <t>freiwillig gesetzlich in der KV/PV oder alternativ private KV/PV</t>
        </r>
        <r>
          <rPr>
            <sz val="9"/>
            <color indexed="81"/>
            <rFont val="Segoe UI"/>
            <family val="2"/>
          </rPr>
          <t xml:space="preserve">
</t>
        </r>
      </text>
    </comment>
    <comment ref="C53" authorId="0" shapeId="0">
      <text>
        <r>
          <rPr>
            <b/>
            <sz val="9"/>
            <color indexed="81"/>
            <rFont val="Segoe UI"/>
            <family val="2"/>
          </rPr>
          <t>Freibetrag ändert sich jährlich. 2024 betrug er für Verheiratete 23.208 und für Ledige 11.604 Euro.</t>
        </r>
      </text>
    </comment>
    <comment ref="C55" authorId="0" shapeId="0">
      <text>
        <r>
          <rPr>
            <b/>
            <sz val="9"/>
            <color indexed="81"/>
            <rFont val="Segoe UI"/>
            <family val="2"/>
          </rPr>
          <t>Der Einkommensteuersatz unterliegt der Progression und steigt bei höherem Einkommen.</t>
        </r>
      </text>
    </comment>
  </commentList>
</comments>
</file>

<file path=xl/comments2.xml><?xml version="1.0" encoding="utf-8"?>
<comments xmlns="http://schemas.openxmlformats.org/spreadsheetml/2006/main">
  <authors>
    <author>RT - Weinhold, Sylvia</author>
  </authors>
  <commentList>
    <comment ref="D5" authorId="0" shapeId="0">
      <text>
        <r>
          <rPr>
            <b/>
            <sz val="9"/>
            <color indexed="81"/>
            <rFont val="Segoe UI"/>
            <family val="2"/>
          </rPr>
          <t xml:space="preserve">nicht bei GmbH oder UG </t>
        </r>
      </text>
    </comment>
    <comment ref="D6" authorId="0" shapeId="0">
      <text>
        <r>
          <rPr>
            <b/>
            <sz val="9"/>
            <color indexed="81"/>
            <rFont val="Segoe UI"/>
            <family val="2"/>
          </rPr>
          <t>Planen Sie mit dem maximalen Betrag aus Kapitaldienst</t>
        </r>
      </text>
    </comment>
  </commentList>
</comments>
</file>

<file path=xl/comments3.xml><?xml version="1.0" encoding="utf-8"?>
<comments xmlns="http://schemas.openxmlformats.org/spreadsheetml/2006/main">
  <authors>
    <author>RT - Weinhold, Sylvia</author>
  </authors>
  <commentList>
    <comment ref="C8" authorId="0" shapeId="0">
      <text>
        <r>
          <rPr>
            <b/>
            <sz val="9"/>
            <color indexed="81"/>
            <rFont val="Segoe UI"/>
            <family val="2"/>
          </rPr>
          <t>Produktive (gesamt verrechenbare Stunden) x Std. Satz plus Material u. Materialaufschlag</t>
        </r>
      </text>
    </comment>
    <comment ref="F8" authorId="0" shapeId="0">
      <text>
        <r>
          <rPr>
            <b/>
            <sz val="9"/>
            <color indexed="81"/>
            <rFont val="Segoe UI"/>
            <family val="2"/>
          </rPr>
          <t>Produktive (gesamt verrechenbare Stunden) x Std. Satz plus Material u. Materialaufschlag</t>
        </r>
      </text>
    </comment>
    <comment ref="I8" authorId="0" shapeId="0">
      <text>
        <r>
          <rPr>
            <b/>
            <sz val="9"/>
            <color indexed="81"/>
            <rFont val="Segoe UI"/>
            <family val="2"/>
          </rPr>
          <t>Produktive (gesamt verrechenbare Stunden) x Std. Satz plus Material u. Materialaufschlag</t>
        </r>
      </text>
    </comment>
    <comment ref="D9" authorId="0" shapeId="0">
      <text>
        <r>
          <rPr>
            <b/>
            <sz val="9"/>
            <color indexed="81"/>
            <rFont val="Segoe UI"/>
            <family val="2"/>
          </rPr>
          <t>Wird abgeleitet aus Tabelle V Mindestumsatz</t>
        </r>
      </text>
    </comment>
    <comment ref="D13" authorId="0" shapeId="0">
      <text>
        <r>
          <rPr>
            <b/>
            <sz val="9"/>
            <color indexed="81"/>
            <rFont val="Segoe UI"/>
            <family val="2"/>
          </rPr>
          <t>wird abgeleitet aus Tabelle V Mindestumsatz</t>
        </r>
      </text>
    </comment>
    <comment ref="C22" authorId="0" shapeId="0">
      <text>
        <r>
          <rPr>
            <b/>
            <sz val="9"/>
            <color indexed="81"/>
            <rFont val="Segoe UI"/>
            <family val="2"/>
          </rPr>
          <t xml:space="preserve">Kreditzinsen für Darlehen 1. Jahr und aus durchschnittlicher Inanspruchnahme KK-Rahmen </t>
        </r>
      </text>
    </comment>
    <comment ref="F22" authorId="0" shapeId="0">
      <text>
        <r>
          <rPr>
            <b/>
            <sz val="9"/>
            <color indexed="81"/>
            <rFont val="Segoe UI"/>
            <family val="2"/>
          </rPr>
          <t xml:space="preserve">Kreditzinsen für Darlehen 2. Jahr und aus durchschnittlicher Inanspruchnahme KK-Rahmen </t>
        </r>
      </text>
    </comment>
    <comment ref="I22" authorId="0" shapeId="0">
      <text>
        <r>
          <rPr>
            <b/>
            <sz val="9"/>
            <color indexed="81"/>
            <rFont val="Segoe UI"/>
            <family val="2"/>
          </rPr>
          <t xml:space="preserve">Kreditzinsen für Darlehen 3. Jahr und aus durchschnittlicher Inanspruchnahme KK-Rahmen </t>
        </r>
      </text>
    </comment>
  </commentList>
</comments>
</file>

<file path=xl/sharedStrings.xml><?xml version="1.0" encoding="utf-8"?>
<sst xmlns="http://schemas.openxmlformats.org/spreadsheetml/2006/main" count="341" uniqueCount="244">
  <si>
    <t>Rentabilitätsvorschau</t>
  </si>
  <si>
    <t>für</t>
  </si>
  <si>
    <t>Vorname Name</t>
  </si>
  <si>
    <t>Straße</t>
  </si>
  <si>
    <t>PLZ Ort</t>
  </si>
  <si>
    <t>1. Jahr</t>
  </si>
  <si>
    <t>2. Jahr</t>
  </si>
  <si>
    <t>%</t>
  </si>
  <si>
    <t>./. Wareneinsatz</t>
  </si>
  <si>
    <t>Rohgewinn I</t>
  </si>
  <si>
    <t>Rohgewinn II</t>
  </si>
  <si>
    <t>Erweiterter Cash-Flow</t>
  </si>
  <si>
    <t>Cash-Flow</t>
  </si>
  <si>
    <t>Erläuterungen</t>
  </si>
  <si>
    <t>/</t>
  </si>
  <si>
    <t>€</t>
  </si>
  <si>
    <t xml:space="preserve"> Umsatz</t>
  </si>
  <si>
    <t xml:space="preserve"> Personalkosten</t>
  </si>
  <si>
    <t xml:space="preserve"> Sachkosten</t>
  </si>
  <si>
    <t xml:space="preserve"> Zinsen</t>
  </si>
  <si>
    <t xml:space="preserve"> Abschreibungen</t>
  </si>
  <si>
    <t>Gründungsvorhaben</t>
  </si>
  <si>
    <t>Ort, Datum</t>
  </si>
  <si>
    <t>Umsatz- u. Ertragsplanung</t>
  </si>
  <si>
    <t>./. Kosten für Personal inkl. NK</t>
  </si>
  <si>
    <t>./. Betriebl. Sachkosten</t>
  </si>
  <si>
    <t>Cash-Flow:</t>
  </si>
  <si>
    <t>Jahr</t>
  </si>
  <si>
    <t>Ihre Werte/Jahr</t>
  </si>
  <si>
    <t>= Benötigt für Gesamtbetrag aus Zins, Tilgung und Privat</t>
  </si>
  <si>
    <t>= Notwendiger Cash-Flow im Planungszeitraum</t>
  </si>
  <si>
    <t>Personalkosten</t>
  </si>
  <si>
    <t>Zahl</t>
  </si>
  <si>
    <t>Aushilfen</t>
  </si>
  <si>
    <t xml:space="preserve">   Miete, Energie, Nebenkosten</t>
  </si>
  <si>
    <t xml:space="preserve">   Sonstige Kosten</t>
  </si>
  <si>
    <t>= Zur Kostendeckung notwendiger gesamter Rohgewinn</t>
  </si>
  <si>
    <t>Aufteilung des Rohgewinnes</t>
  </si>
  <si>
    <t xml:space="preserve">    erwarteteter Anteil am Rohgewinn:</t>
  </si>
  <si>
    <t xml:space="preserve">   Handwerk</t>
  </si>
  <si>
    <t xml:space="preserve">   Handel</t>
  </si>
  <si>
    <t>Der Handwerksumsatz</t>
  </si>
  <si>
    <t xml:space="preserve"> </t>
  </si>
  <si>
    <t xml:space="preserve">    Materialeinsatz Handwerk</t>
  </si>
  <si>
    <t xml:space="preserve">    Erwarteteter Rohgewinn</t>
  </si>
  <si>
    <t>= zur Kostendeckung notwendiger Mindestumsatz Handwerk</t>
  </si>
  <si>
    <t xml:space="preserve">   *) Zur Berechnung des Materialeinsatzes: Um aus den vorhandenen Werten (Rohgewinn, prozentualer Materialeinsatz) den                                                                                                                                        </t>
  </si>
  <si>
    <t xml:space="preserve">      Materialeinsatz in € zu berechnen muß "im Hundert" gerechnet werden. Das geht so:</t>
  </si>
  <si>
    <t xml:space="preserve">      Rohgewinn (Wertschöpfung):</t>
  </si>
  <si>
    <t>=</t>
  </si>
  <si>
    <t xml:space="preserve">      Materialeinsatz                     =</t>
  </si>
  <si>
    <t>-----------------------------</t>
  </si>
  <si>
    <t>100%   -</t>
  </si>
  <si>
    <t>Der Handelsumsatz</t>
  </si>
  <si>
    <t xml:space="preserve">   Handelsaufschlag</t>
  </si>
  <si>
    <t xml:space="preserve">   Rohgewinn</t>
  </si>
  <si>
    <r>
      <t xml:space="preserve">   daraus berechnet: Bezugspreis der gesamten Handelsware       </t>
    </r>
    <r>
      <rPr>
        <sz val="8"/>
        <color indexed="8"/>
        <rFont val="Arial"/>
        <family val="2"/>
      </rPr>
      <t>(gerundet)</t>
    </r>
  </si>
  <si>
    <t>= zur Kostendeckung notwendiger Mindestumsatz Handel</t>
  </si>
  <si>
    <t xml:space="preserve">pro Jahr </t>
  </si>
  <si>
    <t>Geschäftsführer (nur bei GmbH/UG)</t>
  </si>
  <si>
    <t xml:space="preserve">    daraus berechnet: Materialeinsatz Handwerk in €                     (gerundet) *)</t>
  </si>
  <si>
    <t>Vergütung/Monat</t>
  </si>
  <si>
    <t>Fachkraft</t>
  </si>
  <si>
    <t>Büro/Verwaltung</t>
  </si>
  <si>
    <t xml:space="preserve">   Betriebl. Versicherungen, Beiträge </t>
  </si>
  <si>
    <t xml:space="preserve">   Fahrzeugkosten inkl. Leasing</t>
  </si>
  <si>
    <t xml:space="preserve">   Instandhaltung u. Reparaturen</t>
  </si>
  <si>
    <t xml:space="preserve">   Anschaffung Werkzeuge, Kleingeräte</t>
  </si>
  <si>
    <t xml:space="preserve">   Bürobedarf, Telefon, Mobilfunk</t>
  </si>
  <si>
    <t xml:space="preserve">   Reisekosten</t>
  </si>
  <si>
    <t>Beruf/Geschäftsbezeichnung</t>
  </si>
  <si>
    <t>Anlagevermögen:</t>
  </si>
  <si>
    <t>Vor- und Zwischenfinanzierung Ware, Material</t>
  </si>
  <si>
    <t>Gründungskosten</t>
  </si>
  <si>
    <t>Startkapital/Anlaufphase</t>
  </si>
  <si>
    <t>KAPITALBEDARF GESAMT</t>
  </si>
  <si>
    <t>€/Monat</t>
  </si>
  <si>
    <t>€/Jahr</t>
  </si>
  <si>
    <t>Kosten Lebenshaltung</t>
  </si>
  <si>
    <t>Kranken- u. Pflegeversicherung</t>
  </si>
  <si>
    <t>Zusatzkrankenversicherung/Tagegeld</t>
  </si>
  <si>
    <t>Unfallversicherung</t>
  </si>
  <si>
    <t>Berufsunfähigkeitsversicherung</t>
  </si>
  <si>
    <t>Lebensversicherung</t>
  </si>
  <si>
    <t>Sonstige Versicherungen</t>
  </si>
  <si>
    <t>Privathaftpflicht</t>
  </si>
  <si>
    <t>Hausrat</t>
  </si>
  <si>
    <t>Wohnen</t>
  </si>
  <si>
    <t>Miete</t>
  </si>
  <si>
    <t>Reparaturen/Unterhalt</t>
  </si>
  <si>
    <t>Fahrzeug</t>
  </si>
  <si>
    <t>Steuer, Versicherung</t>
  </si>
  <si>
    <t>Verbrauch</t>
  </si>
  <si>
    <t>Sonstige private Verpflichtungen</t>
  </si>
  <si>
    <t>Schul-/Kindergartengebühren</t>
  </si>
  <si>
    <t>Private Finanzierung (Zins &amp; Tilgung)</t>
  </si>
  <si>
    <t>Sonstiges</t>
  </si>
  <si>
    <t>Einkommensteuer (geschätzt)</t>
  </si>
  <si>
    <t>Lebensmittel/Einkäufe</t>
  </si>
  <si>
    <t>Wartung und Reparaturen</t>
  </si>
  <si>
    <t>Nebenkosten, Abfallgebühren etc.</t>
  </si>
  <si>
    <t>Rentenversicherung u. Altersvorsorge</t>
  </si>
  <si>
    <t>Urlaub, Ausgaben für Geschenke….</t>
  </si>
  <si>
    <t>Freizeit, Sport</t>
  </si>
  <si>
    <t>Persönliche Versicherungen</t>
  </si>
  <si>
    <t>Feuer, Leitungswasser etc.</t>
  </si>
  <si>
    <t xml:space="preserve">Rechtschutz </t>
  </si>
  <si>
    <t>Darlehensbetrag</t>
  </si>
  <si>
    <t>Zins</t>
  </si>
  <si>
    <t>Zinsen in %</t>
  </si>
  <si>
    <t>Tilgung</t>
  </si>
  <si>
    <t>Laufzeit</t>
  </si>
  <si>
    <t>Jahre</t>
  </si>
  <si>
    <t>Annuität</t>
  </si>
  <si>
    <t>Auszahlung</t>
  </si>
  <si>
    <t>Tilgungsfrei</t>
  </si>
  <si>
    <t>Zinssatz effektiv</t>
  </si>
  <si>
    <t>JAHR</t>
  </si>
  <si>
    <t>RESTSCHULD</t>
  </si>
  <si>
    <t>ZINSEN</t>
  </si>
  <si>
    <t>TILGUNG</t>
  </si>
  <si>
    <t>GESAMT-</t>
  </si>
  <si>
    <t>AM ANFANG</t>
  </si>
  <si>
    <t>LEISTUNG</t>
  </si>
  <si>
    <t>SUMME</t>
  </si>
  <si>
    <t>Zins- u. Tilgungsplan Ratendarlehen</t>
  </si>
  <si>
    <t>+ Zinsen aus Inanspruchnahme KK-Rahmen</t>
  </si>
  <si>
    <t>Maschinen, techn. Anlagen</t>
  </si>
  <si>
    <t>Werkzeuge</t>
  </si>
  <si>
    <t>EDV-Software</t>
  </si>
  <si>
    <t>Büroeinrichtung</t>
  </si>
  <si>
    <t>Laden-/Geschäftseinrichtung</t>
  </si>
  <si>
    <t>Fahrzeuge</t>
  </si>
  <si>
    <t>Sonstige Betriebs- u. Geschäftseinrichtung</t>
  </si>
  <si>
    <t>Grundstück</t>
  </si>
  <si>
    <t>Gebäude</t>
  </si>
  <si>
    <t>Umsatz Handwerk</t>
  </si>
  <si>
    <t>Umsatz Handel</t>
  </si>
  <si>
    <t>./. Materialeinsatz</t>
  </si>
  <si>
    <t>3. Jahr</t>
  </si>
  <si>
    <t>./. Bankzinsen für Kredite u. KK</t>
  </si>
  <si>
    <t>Finanzierung aus Eigenmitteln</t>
  </si>
  <si>
    <t>Finanzierung über Darlehen</t>
  </si>
  <si>
    <t>Finanzierung über Kontokorrent</t>
  </si>
  <si>
    <t>Finanzierung:</t>
  </si>
  <si>
    <t>Betriebliche Sachkosten:</t>
  </si>
  <si>
    <t>+ Kapitaldienst (Zins + Tilgung aus betriebl. Finanzierung)</t>
  </si>
  <si>
    <t>Gewinn vor Steuern</t>
  </si>
  <si>
    <t>./. Steuerl. Abschreibungen</t>
  </si>
  <si>
    <t>Liquiditätsbetrachtung</t>
  </si>
  <si>
    <t>./. Tilgung für betriebl. Darlehen</t>
  </si>
  <si>
    <t>./. Rücklagenbildung</t>
  </si>
  <si>
    <t>= für Entnahmen (vor Steuern)</t>
  </si>
  <si>
    <t xml:space="preserve"> Gewinn vor Steuer</t>
  </si>
  <si>
    <t>Mobiltelefon</t>
  </si>
  <si>
    <t>Telefon-, Internet-, Kabelanschluss</t>
  </si>
  <si>
    <t xml:space="preserve">   Mieten für Einrichtung, bewegl. Wirtschaftsgüter</t>
  </si>
  <si>
    <t xml:space="preserve">   Jahresabschluss</t>
  </si>
  <si>
    <t>Berechnung kostendeckender Mindestumsatz</t>
  </si>
  <si>
    <t>./. Fremdleistungen</t>
  </si>
  <si>
    <t>angefangene Arbeiten, halbfertige Aufträge</t>
  </si>
  <si>
    <t xml:space="preserve">  Unternehmerlohn (nur bei Personenunternehmen)</t>
  </si>
  <si>
    <t>Private Ausgaben (erforderlicher Unternehmerlohn)</t>
  </si>
  <si>
    <t xml:space="preserve">Investitionsplanung u. Kapitalbedarf </t>
  </si>
  <si>
    <t>Netto-Beträge</t>
  </si>
  <si>
    <t>Erstbestellung Ware, Verpackungsmaterial….</t>
  </si>
  <si>
    <t>Forderungen aus Lieferungen u. Leistungen</t>
  </si>
  <si>
    <t>Summe der privaten Ausgaben (ohne Einkommensteuer)</t>
  </si>
  <si>
    <t>abzügl.Freibetrag (Verheiratete/Ledige)</t>
  </si>
  <si>
    <t>Leasingraten</t>
  </si>
  <si>
    <t xml:space="preserve">Persönl. EkSt.-Satz </t>
  </si>
  <si>
    <t>Persönl. Ausgaben; Kosmetik, Kleidung</t>
  </si>
  <si>
    <r>
      <rPr>
        <b/>
        <sz val="10"/>
        <rFont val="Arial"/>
        <family val="2"/>
      </rPr>
      <t>Hinweis</t>
    </r>
    <r>
      <rPr>
        <sz val="10"/>
        <rFont val="Arial"/>
        <family val="2"/>
      </rPr>
      <t xml:space="preserve">: </t>
    </r>
  </si>
  <si>
    <t xml:space="preserve">Setzen Sie für eine Gründung im Haupterwerb Netto-Beträge an. Gründer z.B. im Nebenerwerb, </t>
  </si>
  <si>
    <t>die die Kleinunternehmerreglung anwenden wollen, planen mit Brutto-Beträgen.</t>
  </si>
  <si>
    <t>+ Rücklage für Investitionen</t>
  </si>
  <si>
    <t>Mit dieser Berechnung wird  geprüft ob und wieweit der berechnete notwendige Umsatz zur Kosten-</t>
  </si>
  <si>
    <t>deckung, Deckung des Kapitaldienstes und Erwirtschaftung des angemessenen Lebensunterhaltes</t>
  </si>
  <si>
    <t>tatsächlich wird erreicht werden können.</t>
  </si>
  <si>
    <t>Der Dienstleistungsumsatz:</t>
  </si>
  <si>
    <t>produktiv Beschäftigte</t>
  </si>
  <si>
    <t>produktive Stunden</t>
  </si>
  <si>
    <t xml:space="preserve"> Stundensatz</t>
  </si>
  <si>
    <t>Summe</t>
  </si>
  <si>
    <t>Leistungen</t>
  </si>
  <si>
    <t>Stück</t>
  </si>
  <si>
    <t>AT/Jahr</t>
  </si>
  <si>
    <t>Einzelpreis</t>
  </si>
  <si>
    <t>je Besch.</t>
  </si>
  <si>
    <t>Gesamt</t>
  </si>
  <si>
    <t>€/Std.</t>
  </si>
  <si>
    <t>pro Tag</t>
  </si>
  <si>
    <t>pro Jahr</t>
  </si>
  <si>
    <t>Leistung a</t>
  </si>
  <si>
    <t>Facharbeiter</t>
  </si>
  <si>
    <t>Leistung b</t>
  </si>
  <si>
    <t>Lehrling</t>
  </si>
  <si>
    <t>Leistung c</t>
  </si>
  <si>
    <t>Produktiv Beschäftigte</t>
  </si>
  <si>
    <t xml:space="preserve">Sonstige Erlöse </t>
  </si>
  <si>
    <t>Maschinen</t>
  </si>
  <si>
    <t>Anzahl</t>
  </si>
  <si>
    <t>je Masch.</t>
  </si>
  <si>
    <t>Danach sind Erlöse möglich in Höhe von (gerundet)</t>
  </si>
  <si>
    <t>Materialerlöse aufgerundet</t>
  </si>
  <si>
    <t>(vom Umsatz)</t>
  </si>
  <si>
    <t>Maschine a</t>
  </si>
  <si>
    <t>Materialaufschlag</t>
  </si>
  <si>
    <t>(vom Material)</t>
  </si>
  <si>
    <t>= Möglicher Handwerksumsatz nach den betrieblichen Werten</t>
  </si>
  <si>
    <t>Maschine b</t>
  </si>
  <si>
    <t>Maschine c</t>
  </si>
  <si>
    <t>Der Handelsumsatz:</t>
  </si>
  <si>
    <t>Maschine d</t>
  </si>
  <si>
    <t>Warengruppe:</t>
  </si>
  <si>
    <t>Einkauf</t>
  </si>
  <si>
    <t>Aufschlag</t>
  </si>
  <si>
    <t xml:space="preserve"> Handelsumsatz</t>
  </si>
  <si>
    <t xml:space="preserve"> €</t>
  </si>
  <si>
    <t>Produkte</t>
  </si>
  <si>
    <t>Verkauf</t>
  </si>
  <si>
    <t>Warengruppe A</t>
  </si>
  <si>
    <t>Warengruppe B</t>
  </si>
  <si>
    <t>Produkt a</t>
  </si>
  <si>
    <t>Möglicher Handelsumsatz</t>
  </si>
  <si>
    <t>Produkt b</t>
  </si>
  <si>
    <t>Erreichter durchschnittlicher Handelsaufschlag in Prozent</t>
  </si>
  <si>
    <t>Produkt c</t>
  </si>
  <si>
    <t>Das Ergebnis:</t>
  </si>
  <si>
    <t>notwendig
3. Jahr</t>
  </si>
  <si>
    <t xml:space="preserve">  möglich
1. Jahr</t>
  </si>
  <si>
    <t>Abweichung
zum Zielwert</t>
  </si>
  <si>
    <t>Umsatz</t>
  </si>
  <si>
    <t>Handwerk</t>
  </si>
  <si>
    <t>Handel</t>
  </si>
  <si>
    <t>Rohgewinn</t>
  </si>
  <si>
    <t>Erläuterungen:….</t>
  </si>
  <si>
    <t>Prüfungsrechnung</t>
  </si>
  <si>
    <t xml:space="preserve">   Marketing und Werbung, Drucksachen etc.</t>
  </si>
  <si>
    <t xml:space="preserve">Auszubildende </t>
  </si>
  <si>
    <t>Liquiditätsbedarf / Umlaufvermögen:</t>
  </si>
  <si>
    <t xml:space="preserve">   Kosten für Beratung, Steuerberater</t>
  </si>
  <si>
    <t>Auszubildende</t>
  </si>
  <si>
    <t>Hinweise vorab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</si>
</sst>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164" formatCode="#,##0\ &quot;DM&quot;;\-#,##0\ &quot;DM&quot;"/>
    <numFmt numFmtId="165" formatCode="0.00_)"/>
    <numFmt numFmtId="166" formatCode="0_)"/>
    <numFmt numFmtId="167" formatCode="0.0_)"/>
    <numFmt numFmtId="168" formatCode="0.0%"/>
    <numFmt numFmtId="169" formatCode="0.0"/>
    <numFmt numFmtId="170" formatCode="#,##0\ &quot;DM&quot;_);\(#,##0\ &quot;DM&quot;\)"/>
    <numFmt numFmtId="171" formatCode="#,##0\ &quot;DM&quot;"/>
    <numFmt numFmtId="172" formatCode="#,##0\ [$€-1]"/>
    <numFmt numFmtId="173" formatCode="#,##0\ &quot;€&quot;"/>
    <numFmt numFmtId="174" formatCode="#,##0\ _D_M"/>
    <numFmt numFmtId="175" formatCode="0%\ &quot;vom Umsatz&quot;"/>
    <numFmt numFmtId="176" formatCode="0%\ \ \ \ \ &quot;*&quot;"/>
    <numFmt numFmtId="177" formatCode="#,##0\ \€\ &quot;Materialeinsatz&quot;"/>
    <numFmt numFmtId="178" formatCode="#,##0\ [$€-1];\-#,##0\ [$€-1]"/>
    <numFmt numFmtId="179" formatCode="_-* #,##0\ &quot;€&quot;_-;\-* #,##0.00\ &quot;€&quot;_-;_-* &quot;-&quot;??\ &quot;€&quot;_-;_-@_-"/>
    <numFmt numFmtId="180" formatCode="_-* #,##0\ [$€-1]_-;\-* #,##0\ [$€-1]_-;_-* &quot;-&quot;\ [$€-1]_-;_-@_-"/>
    <numFmt numFmtId="181" formatCode="#,##0\ [$€-1];[Red]\-#,##0\ [$€-1]"/>
  </numFmts>
  <fonts count="64" x14ac:knownFonts="1">
    <font>
      <sz val="10"/>
      <name val="Courier"/>
    </font>
    <font>
      <sz val="10"/>
      <name val="MS Sans Serif"/>
    </font>
    <font>
      <b/>
      <sz val="10"/>
      <name val="Arial"/>
      <family val="2"/>
    </font>
    <font>
      <sz val="10"/>
      <name val="Courier"/>
    </font>
    <font>
      <sz val="10"/>
      <name val="Arial"/>
      <family val="2"/>
    </font>
    <font>
      <sz val="11"/>
      <color indexed="8"/>
      <name val="Arial"/>
      <family val="2"/>
    </font>
    <font>
      <sz val="11"/>
      <color indexed="12"/>
      <name val="Arial"/>
      <family val="2"/>
    </font>
    <font>
      <sz val="24"/>
      <name val="Arial"/>
      <family val="2"/>
    </font>
    <font>
      <b/>
      <sz val="24"/>
      <name val="Arial"/>
      <family val="2"/>
    </font>
    <font>
      <sz val="10"/>
      <name val="TheSans-Plain"/>
      <family val="2"/>
    </font>
    <font>
      <sz val="14"/>
      <name val="TheSans-Plain"/>
      <family val="2"/>
    </font>
    <font>
      <sz val="24"/>
      <name val="TheSansBold-Plain"/>
      <family val="2"/>
    </font>
    <font>
      <sz val="9"/>
      <name val="TheSans-Plain"/>
      <family val="2"/>
    </font>
    <font>
      <sz val="12"/>
      <name val="Arial"/>
      <family val="2"/>
    </font>
    <font>
      <sz val="14"/>
      <name val="Arial"/>
      <family val="2"/>
    </font>
    <font>
      <sz val="12"/>
      <color indexed="39"/>
      <name val="Arial"/>
      <family val="2"/>
    </font>
    <font>
      <b/>
      <sz val="12"/>
      <name val="Arial"/>
      <family val="2"/>
    </font>
    <font>
      <sz val="14"/>
      <color indexed="12"/>
      <name val="Arial"/>
      <family val="2"/>
    </font>
    <font>
      <b/>
      <sz val="12"/>
      <color indexed="8"/>
      <name val="Arial"/>
      <family val="2"/>
    </font>
    <font>
      <i/>
      <sz val="10"/>
      <color indexed="8"/>
      <name val="Arial"/>
      <family val="2"/>
    </font>
    <font>
      <b/>
      <u/>
      <sz val="10"/>
      <name val="Arial"/>
      <family val="2"/>
    </font>
    <font>
      <sz val="10"/>
      <color indexed="8"/>
      <name val="Arial"/>
      <family val="2"/>
    </font>
    <font>
      <sz val="9"/>
      <color indexed="8"/>
      <name val="Arial"/>
      <family val="2"/>
    </font>
    <font>
      <sz val="8"/>
      <color indexed="8"/>
      <name val="Arial"/>
      <family val="2"/>
    </font>
    <font>
      <u/>
      <sz val="8"/>
      <color indexed="8"/>
      <name val="Arial"/>
      <family val="2"/>
    </font>
    <font>
      <u/>
      <sz val="8"/>
      <name val="Arial"/>
      <family val="2"/>
    </font>
    <font>
      <sz val="10"/>
      <color indexed="12"/>
      <name val="Arial"/>
      <family val="2"/>
    </font>
    <font>
      <sz val="8"/>
      <name val="Arial"/>
      <family val="2"/>
    </font>
    <font>
      <b/>
      <sz val="10"/>
      <color indexed="8"/>
      <name val="Arial"/>
      <family val="2"/>
    </font>
    <font>
      <sz val="10"/>
      <color indexed="10"/>
      <name val="Arial"/>
      <family val="2"/>
    </font>
    <font>
      <b/>
      <u/>
      <sz val="10"/>
      <color indexed="8"/>
      <name val="Arial"/>
      <family val="2"/>
    </font>
    <font>
      <sz val="9"/>
      <name val="Courier"/>
    </font>
    <font>
      <sz val="9"/>
      <name val="Arial"/>
      <family val="2"/>
    </font>
    <font>
      <u/>
      <sz val="10"/>
      <color indexed="8"/>
      <name val="Arial"/>
      <family val="2"/>
    </font>
    <font>
      <u/>
      <sz val="10"/>
      <name val="Arial"/>
      <family val="2"/>
    </font>
    <font>
      <sz val="10"/>
      <color indexed="12"/>
      <name val="TheSans-Plain"/>
      <family val="2"/>
    </font>
    <font>
      <sz val="10"/>
      <color indexed="8"/>
      <name val="TheSans-Plain"/>
      <family val="2"/>
    </font>
    <font>
      <sz val="12"/>
      <color indexed="8"/>
      <name val="Arial"/>
      <family val="2"/>
    </font>
    <font>
      <b/>
      <sz val="9"/>
      <color indexed="81"/>
      <name val="Segoe UI"/>
      <family val="2"/>
    </font>
    <font>
      <sz val="9"/>
      <color indexed="81"/>
      <name val="Segoe UI"/>
      <family val="2"/>
    </font>
    <font>
      <b/>
      <u/>
      <sz val="11"/>
      <color indexed="8"/>
      <name val="Arial"/>
      <family val="2"/>
    </font>
    <font>
      <b/>
      <sz val="11"/>
      <name val="Arial"/>
      <family val="2"/>
    </font>
    <font>
      <sz val="12"/>
      <color indexed="8"/>
      <name val="TheSans-Plain"/>
      <family val="2"/>
    </font>
    <font>
      <u/>
      <sz val="10"/>
      <color indexed="12"/>
      <name val="Arial"/>
      <family val="2"/>
    </font>
    <font>
      <i/>
      <u/>
      <sz val="8"/>
      <color indexed="60"/>
      <name val="Arial"/>
      <family val="2"/>
    </font>
    <font>
      <i/>
      <sz val="8"/>
      <color indexed="8"/>
      <name val="Arial"/>
      <family val="2"/>
    </font>
    <font>
      <i/>
      <sz val="9"/>
      <color indexed="8"/>
      <name val="Arial"/>
      <family val="2"/>
    </font>
    <font>
      <sz val="9"/>
      <name val="Arial Narrow"/>
      <family val="2"/>
    </font>
    <font>
      <sz val="9"/>
      <color indexed="8"/>
      <name val="Arial Narrow"/>
      <family val="2"/>
    </font>
    <font>
      <b/>
      <sz val="10"/>
      <color indexed="12"/>
      <name val="Arial"/>
      <family val="2"/>
    </font>
    <font>
      <b/>
      <sz val="11"/>
      <color indexed="12"/>
      <name val="Arial"/>
      <family val="2"/>
    </font>
    <font>
      <sz val="8"/>
      <color indexed="12"/>
      <name val="Arial"/>
      <family val="2"/>
    </font>
    <font>
      <b/>
      <u/>
      <sz val="10"/>
      <color indexed="8"/>
      <name val="TheSans-Plain"/>
      <family val="2"/>
    </font>
    <font>
      <sz val="11"/>
      <color indexed="8"/>
      <name val="TheSans-Plain"/>
      <family val="2"/>
    </font>
    <font>
      <sz val="8"/>
      <color indexed="8"/>
      <name val="TheSans-Plain"/>
      <family val="2"/>
    </font>
    <font>
      <sz val="8"/>
      <color indexed="10"/>
      <name val="TheSans-Plain"/>
      <family val="2"/>
    </font>
    <font>
      <i/>
      <sz val="8"/>
      <color indexed="8"/>
      <name val="TheSans-Plain"/>
      <family val="2"/>
    </font>
    <font>
      <i/>
      <sz val="10"/>
      <name val="TheSans-Plain"/>
      <family val="2"/>
    </font>
    <font>
      <i/>
      <sz val="10"/>
      <color indexed="12"/>
      <name val="TheSans-Plain"/>
      <family val="2"/>
    </font>
    <font>
      <sz val="10"/>
      <color indexed="10"/>
      <name val="TheSans-Plain"/>
      <family val="2"/>
    </font>
    <font>
      <sz val="11"/>
      <color indexed="10"/>
      <name val="TheSans-Plain"/>
      <family val="2"/>
    </font>
    <font>
      <b/>
      <sz val="10"/>
      <color indexed="8"/>
      <name val="TheSans-Plain"/>
      <family val="2"/>
    </font>
    <font>
      <i/>
      <sz val="10"/>
      <color rgb="FF0000FF"/>
      <name val="Arial"/>
      <family val="2"/>
    </font>
    <font>
      <sz val="36"/>
      <color rgb="FF0000FF"/>
      <name val="Arial"/>
      <family val="2"/>
    </font>
  </fonts>
  <fills count="8">
    <fill>
      <patternFill patternType="none"/>
    </fill>
    <fill>
      <patternFill patternType="gray125"/>
    </fill>
    <fill>
      <patternFill patternType="solid">
        <fgColor indexed="9"/>
        <bgColor indexed="64"/>
      </patternFill>
    </fill>
    <fill>
      <patternFill patternType="solid">
        <fgColor indexed="47"/>
        <bgColor indexed="64"/>
      </patternFill>
    </fill>
    <fill>
      <patternFill patternType="solid">
        <fgColor indexed="65"/>
        <bgColor indexed="8"/>
      </patternFill>
    </fill>
    <fill>
      <patternFill patternType="solid">
        <fgColor indexed="26"/>
        <bgColor indexed="64"/>
      </patternFill>
    </fill>
    <fill>
      <patternFill patternType="solid">
        <fgColor theme="5" tint="0.59999389629810485"/>
        <bgColor indexed="64"/>
      </patternFill>
    </fill>
    <fill>
      <patternFill patternType="solid">
        <fgColor theme="0" tint="-0.14999847407452621"/>
        <bgColor indexed="64"/>
      </patternFill>
    </fill>
  </fills>
  <borders count="20">
    <border>
      <left/>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top/>
      <bottom style="hair">
        <color indexed="64"/>
      </bottom>
      <diagonal/>
    </border>
  </borders>
  <cellStyleXfs count="12">
    <xf numFmtId="165" fontId="0" fillId="0" borderId="0"/>
    <xf numFmtId="0" fontId="4" fillId="0" borderId="0" applyFont="0" applyFill="0" applyBorder="0" applyAlignment="0" applyProtection="0"/>
    <xf numFmtId="40" fontId="1" fillId="0" borderId="0" applyFont="0" applyFill="0" applyBorder="0" applyAlignment="0" applyProtection="0"/>
    <xf numFmtId="0" fontId="43" fillId="0" borderId="0" applyNumberFormat="0" applyFill="0" applyBorder="0" applyAlignment="0" applyProtection="0">
      <alignment vertical="top"/>
      <protection locked="0"/>
    </xf>
    <xf numFmtId="166" fontId="2" fillId="1" borderId="0" applyAlignment="0" applyProtection="0"/>
    <xf numFmtId="9" fontId="1" fillId="0" borderId="0" applyFont="0" applyFill="0" applyBorder="0" applyAlignment="0" applyProtection="0"/>
    <xf numFmtId="9" fontId="4" fillId="0" borderId="0" applyFont="0" applyFill="0" applyBorder="0" applyAlignment="0" applyProtection="0"/>
    <xf numFmtId="169" fontId="4" fillId="0" borderId="0"/>
    <xf numFmtId="166" fontId="3" fillId="0" borderId="0"/>
    <xf numFmtId="166" fontId="3" fillId="0" borderId="0"/>
    <xf numFmtId="167" fontId="3" fillId="0" borderId="0"/>
    <xf numFmtId="166" fontId="3" fillId="0" borderId="0"/>
  </cellStyleXfs>
  <cellXfs count="387">
    <xf numFmtId="165" fontId="0" fillId="0" borderId="0" xfId="0"/>
    <xf numFmtId="165" fontId="0" fillId="0" borderId="0" xfId="0" applyProtection="1"/>
    <xf numFmtId="165" fontId="5" fillId="0" borderId="0" xfId="0" applyFont="1" applyProtection="1"/>
    <xf numFmtId="165" fontId="6" fillId="0" borderId="0" xfId="0" applyFont="1" applyProtection="1"/>
    <xf numFmtId="166" fontId="3" fillId="0" borderId="0" xfId="9"/>
    <xf numFmtId="166" fontId="3" fillId="0" borderId="0" xfId="9" applyAlignment="1">
      <alignment horizontal="centerContinuous"/>
    </xf>
    <xf numFmtId="166" fontId="7" fillId="0" borderId="0" xfId="9" applyFont="1" applyAlignment="1">
      <alignment horizontal="centerContinuous"/>
    </xf>
    <xf numFmtId="166" fontId="8" fillId="0" borderId="0" xfId="9" applyFont="1" applyAlignment="1">
      <alignment horizontal="centerContinuous"/>
    </xf>
    <xf numFmtId="166" fontId="7" fillId="0" borderId="0" xfId="9" applyFont="1" applyAlignment="1">
      <alignment horizontal="left"/>
    </xf>
    <xf numFmtId="167" fontId="3" fillId="0" borderId="0" xfId="10"/>
    <xf numFmtId="165" fontId="4" fillId="0" borderId="0" xfId="0" applyFont="1" applyProtection="1"/>
    <xf numFmtId="165" fontId="4" fillId="0" borderId="0" xfId="0" applyFont="1" applyAlignment="1" applyProtection="1">
      <alignment horizontal="center"/>
    </xf>
    <xf numFmtId="165" fontId="4" fillId="0" borderId="0" xfId="0" applyFont="1" applyProtection="1">
      <protection locked="0"/>
    </xf>
    <xf numFmtId="165" fontId="4" fillId="0" borderId="0" xfId="0" applyFont="1" applyAlignment="1" applyProtection="1">
      <alignment horizontal="center"/>
      <protection locked="0"/>
    </xf>
    <xf numFmtId="166" fontId="9" fillId="0" borderId="0" xfId="9" applyFont="1"/>
    <xf numFmtId="166" fontId="9" fillId="0" borderId="0" xfId="9" applyFont="1" applyAlignment="1">
      <alignment horizontal="centerContinuous"/>
    </xf>
    <xf numFmtId="166" fontId="10" fillId="0" borderId="0" xfId="9" applyFont="1" applyAlignment="1">
      <alignment horizontal="left"/>
    </xf>
    <xf numFmtId="165" fontId="9" fillId="0" borderId="0" xfId="0" applyFont="1" applyProtection="1"/>
    <xf numFmtId="166" fontId="11" fillId="0" borderId="0" xfId="9" applyFont="1" applyAlignment="1">
      <alignment horizontal="left"/>
    </xf>
    <xf numFmtId="166" fontId="13" fillId="0" borderId="0" xfId="9" applyFont="1" applyAlignment="1">
      <alignment horizontal="left"/>
    </xf>
    <xf numFmtId="166" fontId="4" fillId="0" borderId="0" xfId="9" applyFont="1"/>
    <xf numFmtId="166" fontId="14" fillId="0" borderId="0" xfId="9" applyFont="1"/>
    <xf numFmtId="167" fontId="15" fillId="0" borderId="0" xfId="10" applyFont="1" applyAlignment="1" applyProtection="1">
      <alignment horizontal="left"/>
      <protection locked="0"/>
    </xf>
    <xf numFmtId="166" fontId="15" fillId="0" borderId="0" xfId="9" applyFont="1" applyAlignment="1" applyProtection="1">
      <alignment horizontal="left"/>
      <protection locked="0"/>
    </xf>
    <xf numFmtId="166" fontId="16" fillId="0" borderId="0" xfId="9" applyFont="1"/>
    <xf numFmtId="167" fontId="17" fillId="0" borderId="0" xfId="10" applyFont="1" applyAlignment="1" applyProtection="1">
      <alignment horizontal="left"/>
      <protection locked="0"/>
    </xf>
    <xf numFmtId="165" fontId="5" fillId="0" borderId="0" xfId="0" applyFont="1" applyFill="1" applyProtection="1"/>
    <xf numFmtId="3" fontId="5" fillId="0" borderId="0" xfId="0" applyNumberFormat="1" applyFont="1" applyFill="1" applyProtection="1"/>
    <xf numFmtId="165" fontId="5" fillId="0" borderId="0" xfId="0" applyFont="1" applyFill="1" applyBorder="1" applyProtection="1"/>
    <xf numFmtId="3" fontId="19" fillId="0" borderId="1" xfId="0" applyNumberFormat="1" applyFont="1" applyFill="1" applyBorder="1" applyAlignment="1" applyProtection="1">
      <alignment horizontal="centerContinuous"/>
    </xf>
    <xf numFmtId="3" fontId="19" fillId="0" borderId="2" xfId="0" applyNumberFormat="1" applyFont="1" applyFill="1" applyBorder="1" applyProtection="1"/>
    <xf numFmtId="3" fontId="19" fillId="0" borderId="1" xfId="0" applyNumberFormat="1" applyFont="1" applyFill="1" applyBorder="1" applyAlignment="1" applyProtection="1">
      <alignment horizontal="center"/>
    </xf>
    <xf numFmtId="165" fontId="6" fillId="0" borderId="0" xfId="0" applyFont="1" applyFill="1" applyProtection="1"/>
    <xf numFmtId="3" fontId="6" fillId="0" borderId="0" xfId="0" applyNumberFormat="1" applyFont="1" applyFill="1" applyProtection="1"/>
    <xf numFmtId="165" fontId="2" fillId="0" borderId="0" xfId="0" applyFont="1" applyBorder="1" applyProtection="1"/>
    <xf numFmtId="172" fontId="2" fillId="0" borderId="0" xfId="0" applyNumberFormat="1" applyFont="1" applyBorder="1" applyAlignment="1" applyProtection="1">
      <alignment horizontal="center"/>
    </xf>
    <xf numFmtId="165" fontId="2" fillId="0" borderId="0" xfId="0" applyFont="1" applyBorder="1" applyAlignment="1" applyProtection="1">
      <alignment horizontal="center"/>
    </xf>
    <xf numFmtId="165" fontId="4" fillId="0" borderId="0" xfId="0" applyFont="1" applyBorder="1" applyProtection="1"/>
    <xf numFmtId="171" fontId="2" fillId="0" borderId="0" xfId="0" applyNumberFormat="1" applyFont="1" applyBorder="1" applyAlignment="1" applyProtection="1">
      <alignment horizontal="center"/>
    </xf>
    <xf numFmtId="165" fontId="2" fillId="0" borderId="0" xfId="0" applyFont="1" applyProtection="1">
      <protection locked="0"/>
    </xf>
    <xf numFmtId="165" fontId="2" fillId="0" borderId="0" xfId="0" applyFont="1" applyProtection="1"/>
    <xf numFmtId="165" fontId="4" fillId="0" borderId="0" xfId="0" applyFont="1" applyBorder="1" applyProtection="1">
      <protection locked="0"/>
    </xf>
    <xf numFmtId="165" fontId="20" fillId="0" borderId="0" xfId="0" applyFont="1" applyProtection="1"/>
    <xf numFmtId="165" fontId="20" fillId="0" borderId="0" xfId="0" applyFont="1" applyProtection="1">
      <protection locked="0"/>
    </xf>
    <xf numFmtId="166" fontId="3" fillId="0" borderId="0" xfId="11" applyProtection="1"/>
    <xf numFmtId="166" fontId="21" fillId="0" borderId="0" xfId="11" applyFont="1" applyAlignment="1" applyProtection="1">
      <alignment vertical="center"/>
    </xf>
    <xf numFmtId="166" fontId="22" fillId="0" borderId="0" xfId="11" applyFont="1" applyAlignment="1" applyProtection="1">
      <alignment vertical="top" wrapText="1"/>
    </xf>
    <xf numFmtId="166" fontId="2" fillId="0" borderId="3" xfId="11" applyFont="1" applyBorder="1" applyAlignment="1" applyProtection="1">
      <alignment vertical="center"/>
    </xf>
    <xf numFmtId="166" fontId="21" fillId="0" borderId="4" xfId="11" applyFont="1" applyBorder="1" applyAlignment="1" applyProtection="1">
      <alignment vertical="center"/>
    </xf>
    <xf numFmtId="166" fontId="25" fillId="0" borderId="5" xfId="11" applyFont="1" applyBorder="1" applyAlignment="1" applyProtection="1">
      <alignment horizontal="center"/>
    </xf>
    <xf numFmtId="166" fontId="21" fillId="0" borderId="6" xfId="11" applyFont="1" applyBorder="1" applyAlignment="1" applyProtection="1">
      <alignment vertical="center"/>
    </xf>
    <xf numFmtId="166" fontId="21" fillId="0" borderId="0" xfId="11" applyFont="1" applyBorder="1" applyAlignment="1" applyProtection="1">
      <alignment vertical="center"/>
    </xf>
    <xf numFmtId="166" fontId="3" fillId="0" borderId="0" xfId="11" applyBorder="1" applyProtection="1"/>
    <xf numFmtId="166" fontId="3" fillId="0" borderId="7" xfId="11" applyBorder="1" applyProtection="1"/>
    <xf numFmtId="166" fontId="21" fillId="0" borderId="6" xfId="11" quotePrefix="1" applyFont="1" applyBorder="1" applyAlignment="1" applyProtection="1">
      <alignment horizontal="left" vertical="center"/>
    </xf>
    <xf numFmtId="3" fontId="21" fillId="0" borderId="0" xfId="11" applyNumberFormat="1" applyFont="1" applyBorder="1" applyAlignment="1" applyProtection="1">
      <alignment vertical="center"/>
    </xf>
    <xf numFmtId="173" fontId="21" fillId="0" borderId="0" xfId="11" applyNumberFormat="1" applyFont="1" applyBorder="1" applyAlignment="1" applyProtection="1">
      <alignment horizontal="right" vertical="center"/>
    </xf>
    <xf numFmtId="166" fontId="21" fillId="0" borderId="0" xfId="11" applyFont="1" applyBorder="1" applyAlignment="1" applyProtection="1">
      <alignment horizontal="center" vertical="center"/>
    </xf>
    <xf numFmtId="173" fontId="26" fillId="0" borderId="0" xfId="11" applyNumberFormat="1" applyFont="1" applyBorder="1" applyAlignment="1" applyProtection="1">
      <alignment horizontal="right" vertical="center"/>
      <protection locked="0"/>
    </xf>
    <xf numFmtId="166" fontId="21" fillId="0" borderId="8" xfId="11" quotePrefix="1" applyFont="1" applyBorder="1" applyAlignment="1" applyProtection="1">
      <alignment horizontal="left" vertical="center"/>
    </xf>
    <xf numFmtId="166" fontId="21" fillId="0" borderId="9" xfId="11" applyFont="1" applyBorder="1" applyAlignment="1" applyProtection="1">
      <alignment vertical="center"/>
    </xf>
    <xf numFmtId="3" fontId="21" fillId="0" borderId="9" xfId="11" applyNumberFormat="1" applyFont="1" applyBorder="1" applyAlignment="1" applyProtection="1">
      <alignment vertical="center"/>
    </xf>
    <xf numFmtId="166" fontId="3" fillId="0" borderId="10" xfId="11" applyBorder="1" applyProtection="1"/>
    <xf numFmtId="166" fontId="3" fillId="0" borderId="11" xfId="11" applyBorder="1" applyProtection="1"/>
    <xf numFmtId="173" fontId="26" fillId="0" borderId="9" xfId="11" applyNumberFormat="1" applyFont="1" applyBorder="1" applyAlignment="1" applyProtection="1">
      <alignment horizontal="right" vertical="center"/>
      <protection locked="0"/>
    </xf>
    <xf numFmtId="173" fontId="21" fillId="0" borderId="10" xfId="11" applyNumberFormat="1" applyFont="1" applyBorder="1" applyAlignment="1" applyProtection="1">
      <alignment vertical="center"/>
    </xf>
    <xf numFmtId="166" fontId="21" fillId="0" borderId="6" xfId="11" applyFont="1" applyBorder="1" applyAlignment="1" applyProtection="1">
      <alignment horizontal="left" vertical="center"/>
    </xf>
    <xf numFmtId="170" fontId="21" fillId="0" borderId="0" xfId="11" applyNumberFormat="1" applyFont="1" applyBorder="1" applyAlignment="1" applyProtection="1">
      <alignment vertical="center"/>
    </xf>
    <xf numFmtId="173" fontId="21" fillId="0" borderId="0" xfId="11" applyNumberFormat="1" applyFont="1" applyBorder="1" applyAlignment="1" applyProtection="1">
      <alignment vertical="center"/>
    </xf>
    <xf numFmtId="173" fontId="21" fillId="0" borderId="7" xfId="11" applyNumberFormat="1" applyFont="1" applyBorder="1" applyAlignment="1" applyProtection="1">
      <alignment vertical="center"/>
    </xf>
    <xf numFmtId="166" fontId="28" fillId="0" borderId="12" xfId="11" quotePrefix="1" applyFont="1" applyBorder="1" applyAlignment="1" applyProtection="1">
      <alignment horizontal="left" vertical="center"/>
    </xf>
    <xf numFmtId="166" fontId="21" fillId="0" borderId="13" xfId="11" applyFont="1" applyBorder="1" applyAlignment="1" applyProtection="1">
      <alignment vertical="center"/>
    </xf>
    <xf numFmtId="173" fontId="29" fillId="0" borderId="13" xfId="11" applyNumberFormat="1" applyFont="1" applyBorder="1" applyAlignment="1" applyProtection="1">
      <alignment vertical="center"/>
    </xf>
    <xf numFmtId="173" fontId="28" fillId="0" borderId="11" xfId="11" applyNumberFormat="1" applyFont="1" applyBorder="1" applyAlignment="1" applyProtection="1">
      <alignment vertical="center"/>
    </xf>
    <xf numFmtId="166" fontId="29" fillId="0" borderId="0" xfId="11" applyFont="1" applyAlignment="1" applyProtection="1">
      <alignment vertical="center"/>
    </xf>
    <xf numFmtId="174" fontId="21" fillId="0" borderId="0" xfId="11" applyNumberFormat="1" applyFont="1" applyAlignment="1" applyProtection="1">
      <alignment vertical="center"/>
    </xf>
    <xf numFmtId="166" fontId="30" fillId="0" borderId="0" xfId="11" applyFont="1" applyAlignment="1" applyProtection="1">
      <alignment horizontal="left" vertical="center"/>
    </xf>
    <xf numFmtId="166" fontId="28" fillId="0" borderId="3" xfId="11" applyFont="1" applyBorder="1" applyAlignment="1" applyProtection="1">
      <alignment horizontal="left" vertical="center"/>
    </xf>
    <xf numFmtId="171" fontId="21" fillId="0" borderId="5" xfId="11" applyNumberFormat="1" applyFont="1" applyBorder="1" applyAlignment="1" applyProtection="1">
      <alignment vertical="center"/>
    </xf>
    <xf numFmtId="166" fontId="25" fillId="0" borderId="14" xfId="11" applyFont="1" applyBorder="1" applyAlignment="1" applyProtection="1">
      <alignment horizontal="center" vertical="center"/>
    </xf>
    <xf numFmtId="171" fontId="21" fillId="0" borderId="7" xfId="11" applyNumberFormat="1" applyFont="1" applyBorder="1" applyAlignment="1" applyProtection="1">
      <alignment horizontal="center" vertical="center"/>
    </xf>
    <xf numFmtId="166" fontId="3" fillId="0" borderId="15" xfId="11" applyBorder="1" applyAlignment="1" applyProtection="1">
      <alignment vertical="center"/>
    </xf>
    <xf numFmtId="166" fontId="26" fillId="0" borderId="0" xfId="11" applyFont="1" applyBorder="1" applyAlignment="1" applyProtection="1">
      <alignment horizontal="center" vertical="center"/>
      <protection locked="0"/>
    </xf>
    <xf numFmtId="173" fontId="26" fillId="0" borderId="0" xfId="11" applyNumberFormat="1" applyFont="1" applyBorder="1" applyProtection="1">
      <protection locked="0"/>
    </xf>
    <xf numFmtId="166" fontId="21" fillId="0" borderId="8" xfId="11" applyFont="1" applyBorder="1" applyAlignment="1" applyProtection="1">
      <alignment horizontal="left" vertical="center"/>
    </xf>
    <xf numFmtId="166" fontId="26" fillId="0" borderId="9" xfId="11" applyFont="1" applyBorder="1" applyAlignment="1" applyProtection="1">
      <alignment horizontal="center" vertical="center"/>
      <protection locked="0"/>
    </xf>
    <xf numFmtId="173" fontId="26" fillId="0" borderId="9" xfId="11" applyNumberFormat="1" applyFont="1" applyBorder="1" applyProtection="1">
      <protection locked="0"/>
    </xf>
    <xf numFmtId="173" fontId="21" fillId="0" borderId="9" xfId="11" applyNumberFormat="1" applyFont="1" applyBorder="1" applyAlignment="1" applyProtection="1">
      <alignment vertical="center"/>
    </xf>
    <xf numFmtId="173" fontId="28" fillId="0" borderId="10" xfId="11" applyNumberFormat="1" applyFont="1" applyBorder="1" applyAlignment="1" applyProtection="1">
      <alignment vertical="center"/>
    </xf>
    <xf numFmtId="166" fontId="3" fillId="0" borderId="16" xfId="11" applyBorder="1" applyAlignment="1" applyProtection="1">
      <alignment vertical="center"/>
    </xf>
    <xf numFmtId="166" fontId="3" fillId="0" borderId="0" xfId="11" applyAlignment="1" applyProtection="1">
      <alignment vertical="center"/>
    </xf>
    <xf numFmtId="174" fontId="21" fillId="0" borderId="5" xfId="11" applyNumberFormat="1" applyFont="1" applyBorder="1" applyAlignment="1" applyProtection="1">
      <alignment horizontal="center" vertical="center"/>
    </xf>
    <xf numFmtId="166" fontId="30" fillId="0" borderId="6" xfId="11" applyFont="1" applyBorder="1" applyAlignment="1" applyProtection="1">
      <alignment horizontal="left" vertical="center"/>
    </xf>
    <xf numFmtId="174" fontId="21" fillId="0" borderId="7" xfId="11" applyNumberFormat="1" applyFont="1" applyBorder="1" applyAlignment="1" applyProtection="1">
      <alignment horizontal="center" vertical="center"/>
    </xf>
    <xf numFmtId="166" fontId="3" fillId="0" borderId="15" xfId="11" applyBorder="1" applyProtection="1"/>
    <xf numFmtId="166" fontId="26" fillId="0" borderId="6" xfId="11" applyFont="1" applyBorder="1" applyAlignment="1" applyProtection="1">
      <alignment horizontal="left" vertical="center"/>
      <protection locked="0"/>
    </xf>
    <xf numFmtId="173" fontId="26" fillId="0" borderId="0" xfId="1" applyNumberFormat="1" applyFont="1" applyBorder="1" applyAlignment="1" applyProtection="1">
      <alignment horizontal="right" vertical="center"/>
      <protection locked="0"/>
    </xf>
    <xf numFmtId="173" fontId="26" fillId="0" borderId="7" xfId="1" applyNumberFormat="1" applyFont="1" applyBorder="1" applyAlignment="1" applyProtection="1">
      <alignment horizontal="right" vertical="center"/>
    </xf>
    <xf numFmtId="169" fontId="5" fillId="0" borderId="0" xfId="7" applyFont="1" applyAlignment="1" applyProtection="1">
      <alignment horizontal="left"/>
    </xf>
    <xf numFmtId="166" fontId="26" fillId="0" borderId="8" xfId="11" applyFont="1" applyBorder="1" applyAlignment="1" applyProtection="1">
      <alignment horizontal="left" vertical="center"/>
      <protection locked="0"/>
    </xf>
    <xf numFmtId="173" fontId="26" fillId="0" borderId="9" xfId="1" applyNumberFormat="1" applyFont="1" applyBorder="1" applyAlignment="1" applyProtection="1">
      <alignment horizontal="right" vertical="center"/>
      <protection locked="0"/>
    </xf>
    <xf numFmtId="173" fontId="28" fillId="0" borderId="10" xfId="1" applyNumberFormat="1" applyFont="1" applyBorder="1" applyAlignment="1" applyProtection="1">
      <alignment horizontal="right" vertical="center"/>
    </xf>
    <xf numFmtId="166" fontId="3" fillId="0" borderId="16" xfId="11" applyBorder="1" applyProtection="1"/>
    <xf numFmtId="166" fontId="21" fillId="0" borderId="0" xfId="11" applyFont="1" applyBorder="1" applyAlignment="1" applyProtection="1">
      <alignment horizontal="left" vertical="center"/>
    </xf>
    <xf numFmtId="166" fontId="26" fillId="0" borderId="0" xfId="11" applyFont="1" applyBorder="1" applyAlignment="1" applyProtection="1">
      <alignment horizontal="center" vertical="center"/>
    </xf>
    <xf numFmtId="174" fontId="26" fillId="0" borderId="0" xfId="11" applyNumberFormat="1" applyFont="1" applyBorder="1" applyProtection="1"/>
    <xf numFmtId="166" fontId="28" fillId="0" borderId="12" xfId="11" quotePrefix="1" applyFont="1" applyFill="1" applyBorder="1" applyAlignment="1" applyProtection="1">
      <alignment horizontal="left" vertical="center"/>
    </xf>
    <xf numFmtId="166" fontId="21" fillId="0" borderId="13" xfId="11" applyFont="1" applyFill="1" applyBorder="1" applyAlignment="1" applyProtection="1">
      <alignment vertical="center"/>
    </xf>
    <xf numFmtId="173" fontId="21" fillId="0" borderId="13" xfId="11" applyNumberFormat="1" applyFont="1" applyFill="1" applyBorder="1" applyAlignment="1" applyProtection="1">
      <alignment vertical="center"/>
    </xf>
    <xf numFmtId="173" fontId="28" fillId="0" borderId="11" xfId="11" applyNumberFormat="1" applyFont="1" applyFill="1" applyBorder="1" applyAlignment="1" applyProtection="1">
      <alignment vertical="center"/>
    </xf>
    <xf numFmtId="166" fontId="3" fillId="0" borderId="17" xfId="11" applyBorder="1" applyProtection="1"/>
    <xf numFmtId="166" fontId="28" fillId="0" borderId="9" xfId="11" quotePrefix="1" applyFont="1" applyFill="1" applyBorder="1" applyAlignment="1" applyProtection="1">
      <alignment horizontal="left" vertical="center"/>
    </xf>
    <xf numFmtId="166" fontId="21" fillId="0" borderId="9" xfId="11" applyFont="1" applyFill="1" applyBorder="1" applyAlignment="1" applyProtection="1">
      <alignment vertical="center"/>
    </xf>
    <xf numFmtId="0" fontId="21" fillId="0" borderId="9" xfId="11" applyNumberFormat="1" applyFont="1" applyFill="1" applyBorder="1" applyAlignment="1" applyProtection="1">
      <alignment vertical="center"/>
    </xf>
    <xf numFmtId="0" fontId="28" fillId="0" borderId="9" xfId="11" applyNumberFormat="1" applyFont="1" applyFill="1" applyBorder="1" applyAlignment="1" applyProtection="1">
      <alignment vertical="center"/>
    </xf>
    <xf numFmtId="166" fontId="3" fillId="0" borderId="9" xfId="11" applyFill="1" applyBorder="1" applyProtection="1"/>
    <xf numFmtId="169" fontId="5" fillId="0" borderId="0" xfId="7" applyFont="1" applyBorder="1" applyAlignment="1" applyProtection="1">
      <alignment horizontal="left"/>
    </xf>
    <xf numFmtId="166" fontId="28" fillId="2" borderId="3" xfId="11" applyFont="1" applyFill="1" applyBorder="1" applyAlignment="1" applyProtection="1">
      <alignment horizontal="left" vertical="center"/>
    </xf>
    <xf numFmtId="166" fontId="24" fillId="0" borderId="14" xfId="11" applyFont="1" applyBorder="1" applyAlignment="1" applyProtection="1">
      <alignment horizontal="center" vertical="center"/>
    </xf>
    <xf numFmtId="166" fontId="3" fillId="0" borderId="0" xfId="11" applyFont="1" applyProtection="1"/>
    <xf numFmtId="166" fontId="30" fillId="2" borderId="6" xfId="11" applyFont="1" applyFill="1" applyBorder="1" applyAlignment="1" applyProtection="1">
      <alignment horizontal="left" vertical="center"/>
    </xf>
    <xf numFmtId="170" fontId="28" fillId="0" borderId="7" xfId="11" applyNumberFormat="1" applyFont="1" applyBorder="1" applyAlignment="1" applyProtection="1">
      <alignment vertical="center"/>
    </xf>
    <xf numFmtId="166" fontId="23" fillId="0" borderId="15" xfId="11" applyFont="1" applyBorder="1" applyAlignment="1" applyProtection="1">
      <alignment horizontal="center" vertical="center"/>
    </xf>
    <xf numFmtId="9" fontId="26" fillId="0" borderId="0" xfId="11" applyNumberFormat="1" applyFont="1" applyBorder="1" applyAlignment="1" applyProtection="1">
      <alignment horizontal="left" vertical="center"/>
      <protection locked="0"/>
    </xf>
    <xf numFmtId="173" fontId="21" fillId="0" borderId="7" xfId="1" applyNumberFormat="1" applyFont="1" applyBorder="1" applyAlignment="1" applyProtection="1">
      <alignment vertical="center"/>
    </xf>
    <xf numFmtId="9" fontId="21" fillId="0" borderId="9" xfId="11" applyNumberFormat="1" applyFont="1" applyBorder="1" applyAlignment="1" applyProtection="1">
      <alignment horizontal="left" vertical="center"/>
    </xf>
    <xf numFmtId="166" fontId="21" fillId="0" borderId="9" xfId="11" applyFont="1" applyBorder="1" applyAlignment="1" applyProtection="1">
      <alignment horizontal="left" vertical="center"/>
    </xf>
    <xf numFmtId="173" fontId="21" fillId="0" borderId="10" xfId="1" applyNumberFormat="1" applyFont="1" applyBorder="1" applyAlignment="1" applyProtection="1">
      <alignment vertical="center"/>
    </xf>
    <xf numFmtId="166" fontId="21" fillId="2" borderId="4" xfId="11" applyFont="1" applyFill="1" applyBorder="1" applyAlignment="1" applyProtection="1">
      <alignment horizontal="left" vertical="center"/>
    </xf>
    <xf numFmtId="166" fontId="21" fillId="2" borderId="5" xfId="11" applyFont="1" applyFill="1" applyBorder="1" applyAlignment="1" applyProtection="1">
      <alignment horizontal="left" vertical="center"/>
    </xf>
    <xf numFmtId="166" fontId="25" fillId="0" borderId="5" xfId="11" applyFont="1" applyBorder="1" applyAlignment="1" applyProtection="1">
      <alignment horizontal="center" vertical="center"/>
    </xf>
    <xf numFmtId="166" fontId="21" fillId="0" borderId="7" xfId="11" applyFont="1" applyBorder="1" applyAlignment="1" applyProtection="1">
      <alignment vertical="center"/>
    </xf>
    <xf numFmtId="166" fontId="27" fillId="0" borderId="7" xfId="11" applyFont="1" applyBorder="1" applyAlignment="1" applyProtection="1">
      <alignment horizontal="center" vertical="center"/>
    </xf>
    <xf numFmtId="166" fontId="3" fillId="0" borderId="0" xfId="11" applyFont="1" applyBorder="1" applyAlignment="1" applyProtection="1">
      <alignment vertical="center"/>
    </xf>
    <xf numFmtId="9" fontId="26" fillId="0" borderId="7" xfId="11" applyNumberFormat="1" applyFont="1" applyBorder="1" applyAlignment="1" applyProtection="1">
      <alignment vertical="center"/>
      <protection locked="0"/>
    </xf>
    <xf numFmtId="9" fontId="26" fillId="0" borderId="0" xfId="11" applyNumberFormat="1" applyFont="1" applyBorder="1" applyAlignment="1" applyProtection="1">
      <alignment vertical="center"/>
    </xf>
    <xf numFmtId="9" fontId="3" fillId="0" borderId="0" xfId="6" applyFont="1" applyBorder="1" applyProtection="1"/>
    <xf numFmtId="173" fontId="4" fillId="0" borderId="7" xfId="1" applyNumberFormat="1" applyFont="1" applyBorder="1" applyAlignment="1" applyProtection="1">
      <alignment vertical="center"/>
    </xf>
    <xf numFmtId="166" fontId="3" fillId="0" borderId="6" xfId="11" applyBorder="1" applyProtection="1"/>
    <xf numFmtId="173" fontId="21" fillId="0" borderId="7" xfId="1" applyNumberFormat="1" applyFont="1" applyBorder="1" applyAlignment="1" applyProtection="1">
      <alignment horizontal="right" vertical="center"/>
    </xf>
    <xf numFmtId="173" fontId="21" fillId="0" borderId="10" xfId="1" applyNumberFormat="1" applyFont="1" applyBorder="1" applyAlignment="1" applyProtection="1">
      <alignment horizontal="right" vertical="center"/>
    </xf>
    <xf numFmtId="166" fontId="28" fillId="0" borderId="0" xfId="11" applyFont="1" applyBorder="1" applyAlignment="1" applyProtection="1">
      <alignment horizontal="left" vertical="center"/>
    </xf>
    <xf numFmtId="166" fontId="28" fillId="0" borderId="0" xfId="11" applyFont="1" applyBorder="1" applyAlignment="1" applyProtection="1">
      <alignment vertical="center"/>
    </xf>
    <xf numFmtId="164" fontId="28" fillId="0" borderId="0" xfId="11" applyNumberFormat="1" applyFont="1" applyBorder="1" applyAlignment="1" applyProtection="1">
      <alignment horizontal="right" vertical="center"/>
    </xf>
    <xf numFmtId="166" fontId="21" fillId="0" borderId="0" xfId="11" applyFont="1" applyAlignment="1" applyProtection="1">
      <alignment horizontal="left" vertical="center"/>
    </xf>
    <xf numFmtId="170" fontId="28" fillId="0" borderId="0" xfId="11" applyNumberFormat="1" applyFont="1" applyAlignment="1" applyProtection="1">
      <alignment vertical="center"/>
    </xf>
    <xf numFmtId="166" fontId="21" fillId="0" borderId="4" xfId="11" applyFont="1" applyBorder="1" applyAlignment="1" applyProtection="1">
      <alignment horizontal="right" vertical="center"/>
    </xf>
    <xf numFmtId="166" fontId="33" fillId="0" borderId="4" xfId="11" applyFont="1" applyBorder="1" applyAlignment="1" applyProtection="1">
      <alignment horizontal="right" vertical="center"/>
    </xf>
    <xf numFmtId="166" fontId="34" fillId="0" borderId="5" xfId="11" applyFont="1" applyBorder="1" applyAlignment="1" applyProtection="1">
      <alignment horizontal="center"/>
    </xf>
    <xf numFmtId="166" fontId="3" fillId="0" borderId="0" xfId="11" applyFont="1" applyBorder="1" applyProtection="1"/>
    <xf numFmtId="166" fontId="3" fillId="0" borderId="7" xfId="11" applyFont="1" applyBorder="1" applyProtection="1"/>
    <xf numFmtId="173" fontId="3" fillId="0" borderId="7" xfId="11" applyNumberFormat="1" applyFont="1" applyBorder="1" applyProtection="1"/>
    <xf numFmtId="173" fontId="4" fillId="0" borderId="7" xfId="11" applyNumberFormat="1" applyFont="1" applyBorder="1" applyProtection="1"/>
    <xf numFmtId="166" fontId="33" fillId="0" borderId="4" xfId="11" applyFont="1" applyBorder="1" applyAlignment="1" applyProtection="1">
      <alignment horizontal="center" vertical="center"/>
    </xf>
    <xf numFmtId="3" fontId="33" fillId="0" borderId="4" xfId="11" applyNumberFormat="1" applyFont="1" applyBorder="1" applyAlignment="1" applyProtection="1">
      <alignment horizontal="center" vertical="center"/>
    </xf>
    <xf numFmtId="3" fontId="3" fillId="0" borderId="0" xfId="11" applyNumberFormat="1" applyFont="1" applyBorder="1" applyProtection="1"/>
    <xf numFmtId="166" fontId="3" fillId="0" borderId="4" xfId="11" applyFont="1" applyBorder="1" applyProtection="1"/>
    <xf numFmtId="166" fontId="3" fillId="0" borderId="5" xfId="11" applyFont="1" applyBorder="1" applyProtection="1"/>
    <xf numFmtId="166" fontId="21" fillId="0" borderId="0" xfId="11" applyFont="1" applyBorder="1" applyAlignment="1" applyProtection="1">
      <alignment horizontal="right" vertical="center"/>
    </xf>
    <xf numFmtId="166" fontId="3" fillId="0" borderId="9" xfId="11" applyFont="1" applyBorder="1" applyProtection="1"/>
    <xf numFmtId="166" fontId="28" fillId="6" borderId="12" xfId="11" quotePrefix="1" applyFont="1" applyFill="1" applyBorder="1" applyAlignment="1" applyProtection="1">
      <alignment horizontal="left" vertical="center"/>
    </xf>
    <xf numFmtId="166" fontId="28" fillId="6" borderId="13" xfId="11" applyFont="1" applyFill="1" applyBorder="1" applyAlignment="1" applyProtection="1">
      <alignment vertical="center"/>
    </xf>
    <xf numFmtId="173" fontId="28" fillId="6" borderId="11" xfId="1" applyNumberFormat="1" applyFont="1" applyFill="1" applyBorder="1" applyAlignment="1" applyProtection="1">
      <alignment horizontal="right" vertical="center"/>
    </xf>
    <xf numFmtId="165" fontId="18" fillId="6" borderId="18" xfId="0" applyFont="1" applyFill="1" applyBorder="1" applyAlignment="1" applyProtection="1">
      <alignment horizontal="centerContinuous" vertical="center"/>
    </xf>
    <xf numFmtId="165" fontId="21" fillId="0" borderId="0" xfId="0" applyFont="1" applyFill="1" applyAlignment="1" applyProtection="1">
      <alignment horizontal="left"/>
    </xf>
    <xf numFmtId="165" fontId="26" fillId="0" borderId="0" xfId="0" applyFont="1" applyFill="1" applyProtection="1"/>
    <xf numFmtId="3" fontId="26" fillId="0" borderId="0" xfId="0" applyNumberFormat="1" applyFont="1" applyFill="1" applyProtection="1">
      <protection locked="0"/>
    </xf>
    <xf numFmtId="168" fontId="21" fillId="0" borderId="0" xfId="0" applyNumberFormat="1" applyFont="1" applyFill="1" applyProtection="1"/>
    <xf numFmtId="3" fontId="26" fillId="0" borderId="0" xfId="0" applyNumberFormat="1" applyFont="1" applyFill="1" applyBorder="1" applyProtection="1"/>
    <xf numFmtId="165" fontId="21" fillId="0" borderId="19" xfId="0" applyFont="1" applyFill="1" applyBorder="1" applyAlignment="1" applyProtection="1">
      <alignment horizontal="left"/>
    </xf>
    <xf numFmtId="165" fontId="26" fillId="0" borderId="19" xfId="0" applyFont="1" applyFill="1" applyBorder="1" applyProtection="1"/>
    <xf numFmtId="3" fontId="21" fillId="0" borderId="19" xfId="0" applyNumberFormat="1" applyFont="1" applyFill="1" applyBorder="1" applyProtection="1"/>
    <xf numFmtId="168" fontId="26" fillId="0" borderId="19" xfId="0" applyNumberFormat="1" applyFont="1" applyFill="1" applyBorder="1" applyProtection="1">
      <protection locked="0"/>
    </xf>
    <xf numFmtId="168" fontId="21" fillId="0" borderId="19" xfId="0" applyNumberFormat="1" applyFont="1" applyFill="1" applyBorder="1" applyProtection="1"/>
    <xf numFmtId="165" fontId="21" fillId="0" borderId="0" xfId="0" applyFont="1" applyFill="1" applyProtection="1"/>
    <xf numFmtId="3" fontId="26" fillId="0" borderId="0" xfId="0" applyNumberFormat="1" applyFont="1" applyFill="1" applyProtection="1"/>
    <xf numFmtId="3" fontId="21" fillId="0" borderId="0" xfId="0" applyNumberFormat="1" applyFont="1" applyFill="1" applyProtection="1"/>
    <xf numFmtId="3" fontId="26" fillId="0" borderId="19" xfId="0" applyNumberFormat="1" applyFont="1" applyFill="1" applyBorder="1" applyProtection="1">
      <protection locked="0"/>
    </xf>
    <xf numFmtId="168" fontId="21" fillId="0" borderId="0" xfId="0" applyNumberFormat="1" applyFont="1" applyFill="1" applyBorder="1" applyProtection="1"/>
    <xf numFmtId="165" fontId="35" fillId="0" borderId="0" xfId="0" applyFont="1" applyFill="1" applyProtection="1"/>
    <xf numFmtId="0" fontId="19" fillId="0" borderId="1" xfId="0" applyNumberFormat="1" applyFont="1" applyFill="1" applyBorder="1" applyAlignment="1" applyProtection="1">
      <alignment horizontal="centerContinuous"/>
    </xf>
    <xf numFmtId="0" fontId="62" fillId="0" borderId="1" xfId="0" applyNumberFormat="1" applyFont="1" applyFill="1" applyBorder="1" applyAlignment="1" applyProtection="1">
      <alignment horizontal="centerContinuous"/>
      <protection locked="0"/>
    </xf>
    <xf numFmtId="165" fontId="21" fillId="0" borderId="0" xfId="0" applyFont="1" applyAlignment="1" applyProtection="1">
      <alignment horizontal="left" vertical="center"/>
    </xf>
    <xf numFmtId="165" fontId="21" fillId="0" borderId="0" xfId="0" applyFont="1" applyAlignment="1" applyProtection="1">
      <alignment vertical="center"/>
    </xf>
    <xf numFmtId="165" fontId="21" fillId="3" borderId="0" xfId="0" applyFont="1" applyFill="1" applyBorder="1" applyAlignment="1" applyProtection="1">
      <alignment horizontal="center"/>
    </xf>
    <xf numFmtId="165" fontId="21" fillId="3" borderId="0" xfId="0" applyFont="1" applyFill="1" applyBorder="1" applyAlignment="1" applyProtection="1"/>
    <xf numFmtId="165" fontId="28" fillId="0" borderId="0" xfId="0" applyFont="1" applyAlignment="1" applyProtection="1">
      <alignment horizontal="left" vertical="center"/>
    </xf>
    <xf numFmtId="165" fontId="26" fillId="0" borderId="0" xfId="0" applyFont="1" applyAlignment="1" applyProtection="1">
      <alignment horizontal="left" vertical="center"/>
      <protection locked="0"/>
    </xf>
    <xf numFmtId="3" fontId="26" fillId="0" borderId="0" xfId="2" applyNumberFormat="1" applyFont="1" applyAlignment="1" applyProtection="1">
      <alignment horizontal="right" vertical="center"/>
      <protection locked="0"/>
    </xf>
    <xf numFmtId="3" fontId="21" fillId="0" borderId="0" xfId="0" applyNumberFormat="1" applyFont="1" applyAlignment="1" applyProtection="1">
      <alignment horizontal="right" vertical="center"/>
    </xf>
    <xf numFmtId="3" fontId="26" fillId="0" borderId="0" xfId="0" applyNumberFormat="1" applyFont="1" applyAlignment="1" applyProtection="1">
      <alignment horizontal="right" vertical="center"/>
      <protection locked="0"/>
    </xf>
    <xf numFmtId="165" fontId="26" fillId="0" borderId="0" xfId="0" applyFont="1" applyBorder="1" applyAlignment="1" applyProtection="1">
      <alignment horizontal="left" vertical="center"/>
      <protection locked="0"/>
    </xf>
    <xf numFmtId="3" fontId="26" fillId="4" borderId="0" xfId="0" applyNumberFormat="1" applyFont="1" applyFill="1" applyBorder="1" applyAlignment="1" applyProtection="1">
      <alignment horizontal="right" vertical="center"/>
      <protection locked="0"/>
    </xf>
    <xf numFmtId="165" fontId="26" fillId="0" borderId="9" xfId="0" applyFont="1" applyBorder="1" applyAlignment="1" applyProtection="1">
      <alignment horizontal="left" vertical="center"/>
      <protection locked="0"/>
    </xf>
    <xf numFmtId="3" fontId="26" fillId="0" borderId="9" xfId="0" applyNumberFormat="1" applyFont="1" applyBorder="1" applyAlignment="1" applyProtection="1">
      <alignment horizontal="right" vertical="center"/>
      <protection locked="0"/>
    </xf>
    <xf numFmtId="3" fontId="21" fillId="4" borderId="9" xfId="0" applyNumberFormat="1" applyFont="1" applyFill="1" applyBorder="1" applyAlignment="1" applyProtection="1">
      <alignment horizontal="right" vertical="center"/>
    </xf>
    <xf numFmtId="3" fontId="26" fillId="0" borderId="0" xfId="0" applyNumberFormat="1" applyFont="1" applyBorder="1" applyAlignment="1" applyProtection="1">
      <alignment horizontal="right" vertical="center"/>
      <protection locked="0"/>
    </xf>
    <xf numFmtId="3" fontId="21" fillId="0" borderId="0" xfId="0" applyNumberFormat="1" applyFont="1" applyBorder="1" applyAlignment="1" applyProtection="1">
      <alignment horizontal="right" vertical="center"/>
    </xf>
    <xf numFmtId="3" fontId="21" fillId="0" borderId="9" xfId="0" applyNumberFormat="1" applyFont="1" applyBorder="1" applyAlignment="1" applyProtection="1">
      <alignment horizontal="right" vertical="center"/>
    </xf>
    <xf numFmtId="3" fontId="28" fillId="0" borderId="0" xfId="0" applyNumberFormat="1" applyFont="1" applyAlignment="1" applyProtection="1">
      <alignment horizontal="right" vertical="center"/>
    </xf>
    <xf numFmtId="165" fontId="37" fillId="0" borderId="0" xfId="0" applyFont="1" applyAlignment="1" applyProtection="1">
      <alignment horizontal="left" vertical="center"/>
    </xf>
    <xf numFmtId="165" fontId="37" fillId="0" borderId="0" xfId="0" applyFont="1" applyAlignment="1" applyProtection="1">
      <alignment vertical="center"/>
    </xf>
    <xf numFmtId="169" fontId="21" fillId="0" borderId="0" xfId="7" applyFont="1" applyProtection="1"/>
    <xf numFmtId="171" fontId="21" fillId="0" borderId="0" xfId="7" applyNumberFormat="1" applyFont="1" applyProtection="1"/>
    <xf numFmtId="169" fontId="30" fillId="0" borderId="0" xfId="7" applyFont="1" applyProtection="1"/>
    <xf numFmtId="172" fontId="21" fillId="0" borderId="0" xfId="7" applyNumberFormat="1" applyFont="1" applyProtection="1"/>
    <xf numFmtId="172" fontId="26" fillId="0" borderId="0" xfId="7" applyNumberFormat="1" applyFont="1" applyProtection="1">
      <protection locked="0"/>
    </xf>
    <xf numFmtId="171" fontId="21" fillId="0" borderId="9" xfId="7" applyNumberFormat="1" applyFont="1" applyBorder="1" applyAlignment="1" applyProtection="1">
      <alignment horizontal="center" vertical="center"/>
    </xf>
    <xf numFmtId="171" fontId="4" fillId="0" borderId="9" xfId="7" applyNumberFormat="1" applyFont="1" applyBorder="1" applyAlignment="1" applyProtection="1">
      <alignment horizontal="center"/>
    </xf>
    <xf numFmtId="171" fontId="21" fillId="0" borderId="0" xfId="7" applyNumberFormat="1" applyFont="1" applyBorder="1" applyAlignment="1" applyProtection="1">
      <alignment horizontal="center" vertical="center"/>
    </xf>
    <xf numFmtId="171" fontId="4" fillId="0" borderId="0" xfId="7" applyNumberFormat="1" applyFont="1" applyBorder="1" applyAlignment="1" applyProtection="1">
      <alignment horizontal="center"/>
    </xf>
    <xf numFmtId="169" fontId="40" fillId="6" borderId="12" xfId="7" applyFont="1" applyFill="1" applyBorder="1" applyProtection="1"/>
    <xf numFmtId="169" fontId="5" fillId="6" borderId="13" xfId="7" applyFont="1" applyFill="1" applyBorder="1" applyProtection="1"/>
    <xf numFmtId="172" fontId="5" fillId="6" borderId="13" xfId="7" applyNumberFormat="1" applyFont="1" applyFill="1" applyBorder="1" applyAlignment="1" applyProtection="1">
      <alignment horizontal="center" vertical="center"/>
    </xf>
    <xf numFmtId="172" fontId="41" fillId="6" borderId="11" xfId="7" applyNumberFormat="1" applyFont="1" applyFill="1" applyBorder="1" applyAlignment="1" applyProtection="1">
      <alignment horizontal="right"/>
    </xf>
    <xf numFmtId="165" fontId="9" fillId="0" borderId="0" xfId="0" applyFont="1" applyAlignment="1" applyProtection="1">
      <alignment vertical="center"/>
    </xf>
    <xf numFmtId="166" fontId="36" fillId="0" borderId="0" xfId="0" applyNumberFormat="1" applyFont="1" applyAlignment="1" applyProtection="1">
      <alignment vertical="center"/>
    </xf>
    <xf numFmtId="173" fontId="36" fillId="0" borderId="0" xfId="0" applyNumberFormat="1" applyFont="1" applyAlignment="1" applyProtection="1">
      <alignment vertical="center"/>
    </xf>
    <xf numFmtId="166" fontId="36" fillId="0" borderId="0" xfId="0" applyNumberFormat="1" applyFont="1" applyAlignment="1" applyProtection="1">
      <alignment horizontal="center" vertical="center"/>
    </xf>
    <xf numFmtId="165" fontId="36" fillId="3" borderId="0" xfId="0" applyFont="1" applyFill="1" applyBorder="1" applyAlignment="1" applyProtection="1">
      <alignment vertical="center"/>
    </xf>
    <xf numFmtId="165" fontId="36" fillId="3" borderId="0" xfId="0" applyFont="1" applyFill="1" applyBorder="1" applyAlignment="1" applyProtection="1">
      <alignment horizontal="center" vertical="center"/>
    </xf>
    <xf numFmtId="173" fontId="36" fillId="3" borderId="0" xfId="0" applyNumberFormat="1" applyFont="1" applyFill="1" applyBorder="1" applyAlignment="1" applyProtection="1">
      <alignment horizontal="left" vertical="center"/>
    </xf>
    <xf numFmtId="173" fontId="36" fillId="3" borderId="0" xfId="0" applyNumberFormat="1" applyFont="1" applyFill="1" applyBorder="1" applyAlignment="1" applyProtection="1">
      <alignment vertical="center"/>
    </xf>
    <xf numFmtId="165" fontId="42" fillId="0" borderId="0" xfId="0" applyFont="1" applyProtection="1"/>
    <xf numFmtId="165" fontId="4" fillId="0" borderId="0" xfId="0" applyFont="1" applyAlignment="1" applyProtection="1">
      <alignment vertical="center"/>
    </xf>
    <xf numFmtId="3" fontId="26" fillId="5" borderId="0" xfId="0" applyNumberFormat="1" applyFont="1" applyFill="1" applyAlignment="1" applyProtection="1">
      <alignment vertical="center"/>
      <protection locked="0"/>
    </xf>
    <xf numFmtId="1" fontId="26" fillId="5" borderId="0" xfId="0" applyNumberFormat="1" applyFont="1" applyFill="1" applyAlignment="1" applyProtection="1">
      <alignment vertical="center"/>
      <protection locked="0"/>
    </xf>
    <xf numFmtId="165" fontId="21" fillId="3" borderId="0" xfId="0" applyFont="1" applyFill="1" applyBorder="1" applyAlignment="1" applyProtection="1">
      <alignment horizontal="right" vertical="center"/>
    </xf>
    <xf numFmtId="178" fontId="21" fillId="3" borderId="0" xfId="0" applyNumberFormat="1" applyFont="1" applyFill="1" applyBorder="1" applyAlignment="1" applyProtection="1">
      <alignment vertical="center"/>
    </xf>
    <xf numFmtId="2" fontId="26" fillId="5" borderId="0" xfId="5" applyNumberFormat="1" applyFont="1" applyFill="1" applyAlignment="1" applyProtection="1">
      <alignment vertical="center"/>
      <protection locked="0"/>
    </xf>
    <xf numFmtId="178" fontId="33" fillId="3" borderId="0" xfId="0" applyNumberFormat="1" applyFont="1" applyFill="1" applyBorder="1" applyAlignment="1" applyProtection="1">
      <alignment vertical="center"/>
    </xf>
    <xf numFmtId="165" fontId="21" fillId="0" borderId="0" xfId="0" applyNumberFormat="1" applyFont="1" applyAlignment="1" applyProtection="1">
      <alignment vertical="center"/>
    </xf>
    <xf numFmtId="165" fontId="45" fillId="3" borderId="0" xfId="0" applyFont="1" applyFill="1" applyBorder="1" applyAlignment="1" applyProtection="1">
      <alignment vertical="center"/>
    </xf>
    <xf numFmtId="165" fontId="45" fillId="3" borderId="0" xfId="0" applyFont="1" applyFill="1" applyBorder="1" applyAlignment="1" applyProtection="1">
      <alignment horizontal="right" vertical="center"/>
    </xf>
    <xf numFmtId="165" fontId="46" fillId="0" borderId="0" xfId="0" applyFont="1" applyFill="1" applyBorder="1" applyAlignment="1" applyProtection="1">
      <alignment vertical="center"/>
    </xf>
    <xf numFmtId="179" fontId="46" fillId="0" borderId="0" xfId="0" applyNumberFormat="1" applyFont="1" applyFill="1" applyBorder="1" applyAlignment="1" applyProtection="1">
      <alignment horizontal="center" vertical="center"/>
    </xf>
    <xf numFmtId="179" fontId="46" fillId="0" borderId="0" xfId="0" applyNumberFormat="1" applyFont="1" applyFill="1" applyBorder="1" applyAlignment="1" applyProtection="1">
      <alignment vertical="center"/>
    </xf>
    <xf numFmtId="179" fontId="46" fillId="0" borderId="0" xfId="0" applyNumberFormat="1" applyFont="1" applyFill="1" applyBorder="1" applyAlignment="1" applyProtection="1">
      <alignment horizontal="right" vertical="center"/>
    </xf>
    <xf numFmtId="166" fontId="21" fillId="0" borderId="0" xfId="0" applyNumberFormat="1" applyFont="1" applyAlignment="1" applyProtection="1">
      <alignment vertical="center"/>
    </xf>
    <xf numFmtId="173" fontId="21" fillId="0" borderId="0" xfId="0" applyNumberFormat="1" applyFont="1" applyAlignment="1" applyProtection="1">
      <alignment vertical="center"/>
    </xf>
    <xf numFmtId="166" fontId="21" fillId="0" borderId="0" xfId="0" applyNumberFormat="1" applyFont="1" applyAlignment="1" applyProtection="1">
      <alignment horizontal="center" vertical="center"/>
    </xf>
    <xf numFmtId="166" fontId="31" fillId="0" borderId="0" xfId="11" applyFont="1" applyBorder="1" applyAlignment="1">
      <alignment wrapText="1"/>
    </xf>
    <xf numFmtId="166" fontId="47" fillId="0" borderId="0" xfId="11" applyFont="1" applyBorder="1" applyAlignment="1">
      <alignment vertical="center"/>
    </xf>
    <xf numFmtId="171" fontId="47" fillId="0" borderId="0" xfId="11" applyNumberFormat="1" applyFont="1" applyBorder="1" applyAlignment="1">
      <alignment horizontal="left" vertical="center"/>
    </xf>
    <xf numFmtId="166" fontId="47" fillId="0" borderId="0" xfId="11" quotePrefix="1" applyFont="1" applyBorder="1" applyAlignment="1">
      <alignment horizontal="center" vertical="center"/>
    </xf>
    <xf numFmtId="176" fontId="47" fillId="0" borderId="0" xfId="6" applyNumberFormat="1" applyFont="1" applyBorder="1" applyAlignment="1">
      <alignment horizontal="center" wrapText="1"/>
    </xf>
    <xf numFmtId="0" fontId="47" fillId="0" borderId="0" xfId="1" applyNumberFormat="1" applyFont="1" applyBorder="1" applyAlignment="1">
      <alignment horizontal="left" wrapText="1"/>
    </xf>
    <xf numFmtId="166" fontId="47" fillId="0" borderId="0" xfId="11" applyFont="1" applyBorder="1" applyProtection="1"/>
    <xf numFmtId="165" fontId="4" fillId="0" borderId="0" xfId="0" applyFont="1"/>
    <xf numFmtId="3" fontId="21" fillId="4" borderId="0" xfId="0" applyNumberFormat="1" applyFont="1" applyFill="1" applyBorder="1" applyAlignment="1" applyProtection="1">
      <alignment horizontal="right" vertical="center"/>
    </xf>
    <xf numFmtId="165" fontId="21" fillId="0" borderId="0" xfId="0" quotePrefix="1" applyFont="1" applyFill="1" applyAlignment="1" applyProtection="1">
      <alignment horizontal="left"/>
    </xf>
    <xf numFmtId="165" fontId="28" fillId="0" borderId="0" xfId="0" applyFont="1" applyFill="1" applyAlignment="1" applyProtection="1">
      <alignment horizontal="left"/>
    </xf>
    <xf numFmtId="165" fontId="49" fillId="0" borderId="0" xfId="0" applyFont="1" applyFill="1" applyProtection="1"/>
    <xf numFmtId="3" fontId="28" fillId="0" borderId="0" xfId="0" applyNumberFormat="1" applyFont="1" applyFill="1" applyProtection="1"/>
    <xf numFmtId="168" fontId="28" fillId="0" borderId="0" xfId="0" applyNumberFormat="1" applyFont="1" applyFill="1" applyProtection="1"/>
    <xf numFmtId="3" fontId="49" fillId="0" borderId="0" xfId="0" applyNumberFormat="1" applyFont="1" applyFill="1" applyBorder="1" applyProtection="1"/>
    <xf numFmtId="168" fontId="28" fillId="0" borderId="0" xfId="0" applyNumberFormat="1" applyFont="1" applyFill="1" applyBorder="1" applyProtection="1"/>
    <xf numFmtId="165" fontId="50" fillId="0" borderId="0" xfId="0" applyFont="1" applyProtection="1"/>
    <xf numFmtId="165" fontId="28" fillId="0" borderId="0" xfId="0" quotePrefix="1" applyFont="1" applyFill="1" applyAlignment="1" applyProtection="1">
      <alignment horizontal="left"/>
    </xf>
    <xf numFmtId="9" fontId="41" fillId="0" borderId="0" xfId="5" applyFont="1" applyProtection="1"/>
    <xf numFmtId="165" fontId="21" fillId="0" borderId="0" xfId="0" applyFont="1" applyFill="1" applyBorder="1" applyAlignment="1" applyProtection="1">
      <alignment horizontal="left"/>
    </xf>
    <xf numFmtId="165" fontId="26" fillId="0" borderId="0" xfId="0" applyFont="1" applyFill="1" applyBorder="1" applyProtection="1"/>
    <xf numFmtId="3" fontId="21" fillId="0" borderId="0" xfId="0" applyNumberFormat="1" applyFont="1" applyFill="1" applyBorder="1" applyProtection="1"/>
    <xf numFmtId="168" fontId="26" fillId="0" borderId="0" xfId="0" applyNumberFormat="1" applyFont="1" applyFill="1" applyBorder="1" applyProtection="1">
      <protection locked="0"/>
    </xf>
    <xf numFmtId="165" fontId="51" fillId="0" borderId="0" xfId="0" applyFont="1" applyAlignment="1" applyProtection="1">
      <alignment horizontal="center" vertical="center"/>
      <protection locked="0"/>
    </xf>
    <xf numFmtId="165" fontId="4" fillId="7" borderId="0" xfId="0" applyFont="1" applyFill="1"/>
    <xf numFmtId="165" fontId="0" fillId="7" borderId="0" xfId="0" applyFill="1"/>
    <xf numFmtId="9" fontId="26" fillId="0" borderId="0" xfId="5" applyFont="1" applyProtection="1">
      <protection locked="0"/>
    </xf>
    <xf numFmtId="165" fontId="0" fillId="0" borderId="0" xfId="0" applyProtection="1">
      <protection locked="0"/>
    </xf>
    <xf numFmtId="166" fontId="21" fillId="0" borderId="0" xfId="8" applyFont="1" applyProtection="1"/>
    <xf numFmtId="166" fontId="52" fillId="2" borderId="0" xfId="8" applyFont="1" applyFill="1" applyAlignment="1" applyProtection="1">
      <alignment horizontal="left" vertical="center"/>
    </xf>
    <xf numFmtId="166" fontId="53" fillId="2" borderId="0" xfId="8" applyFont="1" applyFill="1" applyAlignment="1" applyProtection="1">
      <alignment vertical="center"/>
    </xf>
    <xf numFmtId="166" fontId="53" fillId="2" borderId="0" xfId="8" applyFont="1" applyFill="1" applyBorder="1" applyAlignment="1" applyProtection="1">
      <alignment vertical="center"/>
    </xf>
    <xf numFmtId="166" fontId="53" fillId="2" borderId="0" xfId="8" applyFont="1" applyFill="1" applyBorder="1" applyAlignment="1" applyProtection="1">
      <alignment horizontal="left" vertical="center"/>
    </xf>
    <xf numFmtId="166" fontId="53" fillId="0" borderId="0" xfId="8" applyFont="1" applyAlignment="1" applyProtection="1">
      <alignment vertical="center"/>
    </xf>
    <xf numFmtId="166" fontId="36" fillId="2" borderId="0" xfId="8" applyFont="1" applyFill="1" applyAlignment="1" applyProtection="1">
      <alignment horizontal="left" vertical="center"/>
    </xf>
    <xf numFmtId="166" fontId="54" fillId="2" borderId="0" xfId="8" applyFont="1" applyFill="1" applyBorder="1" applyAlignment="1" applyProtection="1">
      <alignment vertical="center"/>
    </xf>
    <xf numFmtId="166" fontId="54" fillId="2" borderId="0" xfId="8" applyFont="1" applyFill="1" applyBorder="1" applyAlignment="1" applyProtection="1">
      <alignment horizontal="left" vertical="center"/>
    </xf>
    <xf numFmtId="166" fontId="54" fillId="0" borderId="0" xfId="8" applyFont="1" applyAlignment="1" applyProtection="1">
      <alignment vertical="center"/>
    </xf>
    <xf numFmtId="166" fontId="54" fillId="2" borderId="0" xfId="8" applyFont="1" applyFill="1" applyAlignment="1" applyProtection="1">
      <alignment vertical="center"/>
    </xf>
    <xf numFmtId="166" fontId="55" fillId="2" borderId="0" xfId="8" applyFont="1" applyFill="1" applyAlignment="1" applyProtection="1">
      <alignment vertical="center"/>
    </xf>
    <xf numFmtId="166" fontId="53" fillId="2" borderId="0" xfId="8" applyFont="1" applyFill="1" applyAlignment="1" applyProtection="1">
      <alignment horizontal="left" vertical="center"/>
    </xf>
    <xf numFmtId="166" fontId="56" fillId="3" borderId="0" xfId="8" applyFont="1" applyFill="1" applyBorder="1" applyAlignment="1" applyProtection="1">
      <alignment horizontal="center" vertical="center"/>
    </xf>
    <xf numFmtId="166" fontId="56" fillId="3" borderId="0" xfId="8" applyFont="1" applyFill="1" applyBorder="1" applyAlignment="1" applyProtection="1">
      <alignment vertical="center"/>
    </xf>
    <xf numFmtId="166" fontId="56" fillId="3" borderId="0" xfId="8" applyFont="1" applyFill="1" applyBorder="1" applyAlignment="1" applyProtection="1">
      <alignment horizontal="centerContinuous" vertical="center"/>
    </xf>
    <xf numFmtId="166" fontId="56" fillId="3" borderId="0" xfId="8" applyFont="1" applyFill="1" applyBorder="1" applyAlignment="1" applyProtection="1">
      <alignment horizontal="left" vertical="center"/>
    </xf>
    <xf numFmtId="166" fontId="56" fillId="3" borderId="0" xfId="8" applyFont="1" applyFill="1" applyBorder="1" applyAlignment="1" applyProtection="1">
      <alignment horizontal="right" vertical="center"/>
    </xf>
    <xf numFmtId="166" fontId="36" fillId="0" borderId="0" xfId="8" applyFont="1" applyAlignment="1" applyProtection="1">
      <alignment vertical="center"/>
    </xf>
    <xf numFmtId="166" fontId="36" fillId="0" borderId="0" xfId="8" applyNumberFormat="1" applyFont="1" applyAlignment="1" applyProtection="1">
      <alignment vertical="center"/>
      <protection locked="0"/>
    </xf>
    <xf numFmtId="166" fontId="35" fillId="0" borderId="0" xfId="8" applyNumberFormat="1" applyFont="1" applyAlignment="1" applyProtection="1">
      <alignment vertical="center"/>
      <protection locked="0"/>
    </xf>
    <xf numFmtId="3" fontId="36" fillId="0" borderId="0" xfId="8" applyNumberFormat="1" applyFont="1" applyAlignment="1" applyProtection="1">
      <alignment vertical="center"/>
    </xf>
    <xf numFmtId="180" fontId="35" fillId="0" borderId="0" xfId="8" applyNumberFormat="1" applyFont="1" applyAlignment="1" applyProtection="1">
      <alignment vertical="center"/>
      <protection locked="0"/>
    </xf>
    <xf numFmtId="180" fontId="36" fillId="0" borderId="0" xfId="8" applyNumberFormat="1" applyFont="1" applyAlignment="1" applyProtection="1">
      <alignment vertical="center"/>
    </xf>
    <xf numFmtId="166" fontId="35" fillId="0" borderId="0" xfId="8" applyFont="1" applyAlignment="1" applyProtection="1">
      <alignment vertical="center"/>
      <protection locked="0"/>
    </xf>
    <xf numFmtId="166" fontId="36" fillId="0" borderId="0" xfId="8" applyNumberFormat="1" applyFont="1" applyAlignment="1" applyProtection="1">
      <alignment vertical="center"/>
    </xf>
    <xf numFmtId="180" fontId="36" fillId="0" borderId="0" xfId="8" applyNumberFormat="1" applyFont="1" applyAlignment="1" applyProtection="1">
      <alignment horizontal="right" vertical="center"/>
    </xf>
    <xf numFmtId="166" fontId="35" fillId="0" borderId="0" xfId="8" applyFont="1" applyAlignment="1" applyProtection="1">
      <alignment horizontal="left" vertical="center"/>
      <protection locked="0"/>
    </xf>
    <xf numFmtId="166" fontId="36" fillId="0" borderId="9" xfId="8" applyNumberFormat="1" applyFont="1" applyBorder="1" applyAlignment="1" applyProtection="1">
      <alignment vertical="center"/>
    </xf>
    <xf numFmtId="166" fontId="35" fillId="0" borderId="9" xfId="8" applyNumberFormat="1" applyFont="1" applyBorder="1" applyAlignment="1" applyProtection="1">
      <alignment vertical="center"/>
      <protection locked="0"/>
    </xf>
    <xf numFmtId="3" fontId="36" fillId="0" borderId="9" xfId="8" applyNumberFormat="1" applyFont="1" applyBorder="1" applyAlignment="1" applyProtection="1">
      <alignment vertical="center"/>
    </xf>
    <xf numFmtId="180" fontId="35" fillId="0" borderId="9" xfId="8" applyNumberFormat="1" applyFont="1" applyBorder="1" applyAlignment="1" applyProtection="1">
      <alignment vertical="center"/>
      <protection locked="0"/>
    </xf>
    <xf numFmtId="180" fontId="36" fillId="0" borderId="9" xfId="8" applyNumberFormat="1" applyFont="1" applyBorder="1" applyAlignment="1" applyProtection="1">
      <alignment vertical="center"/>
    </xf>
    <xf numFmtId="166" fontId="36" fillId="0" borderId="9" xfId="8" applyFont="1" applyBorder="1" applyAlignment="1" applyProtection="1">
      <alignment vertical="center"/>
    </xf>
    <xf numFmtId="166" fontId="35" fillId="0" borderId="9" xfId="8" applyFont="1" applyBorder="1" applyAlignment="1" applyProtection="1">
      <alignment vertical="center"/>
      <protection locked="0"/>
    </xf>
    <xf numFmtId="180" fontId="36" fillId="0" borderId="9" xfId="8" applyNumberFormat="1" applyFont="1" applyBorder="1" applyAlignment="1" applyProtection="1">
      <alignment horizontal="right" vertical="center"/>
    </xf>
    <xf numFmtId="166" fontId="36" fillId="0" borderId="0" xfId="8" applyFont="1" applyAlignment="1" applyProtection="1">
      <alignment horizontal="left" vertical="center"/>
    </xf>
    <xf numFmtId="166" fontId="36" fillId="0" borderId="0" xfId="8" applyFont="1" applyAlignment="1" applyProtection="1">
      <alignment horizontal="right" vertical="center"/>
    </xf>
    <xf numFmtId="180" fontId="36" fillId="0" borderId="0" xfId="8" applyNumberFormat="1" applyFont="1" applyAlignment="1" applyProtection="1">
      <alignment horizontal="left" vertical="center"/>
    </xf>
    <xf numFmtId="166" fontId="36" fillId="0" borderId="0" xfId="8" applyFont="1" applyProtection="1"/>
    <xf numFmtId="166" fontId="36" fillId="0" borderId="0" xfId="8" applyFont="1" applyBorder="1" applyAlignment="1" applyProtection="1">
      <alignment horizontal="left" vertical="center"/>
    </xf>
    <xf numFmtId="166" fontId="36" fillId="0" borderId="0" xfId="8" applyFont="1" applyBorder="1" applyAlignment="1" applyProtection="1">
      <alignment vertical="center"/>
    </xf>
    <xf numFmtId="9" fontId="36" fillId="0" borderId="0" xfId="8" applyNumberFormat="1" applyFont="1" applyBorder="1" applyAlignment="1" applyProtection="1">
      <alignment vertical="center"/>
    </xf>
    <xf numFmtId="166" fontId="54" fillId="0" borderId="0" xfId="8" applyFont="1" applyBorder="1" applyAlignment="1" applyProtection="1">
      <alignment vertical="center"/>
    </xf>
    <xf numFmtId="180" fontId="36" fillId="0" borderId="0" xfId="8" applyNumberFormat="1" applyFont="1" applyBorder="1" applyAlignment="1" applyProtection="1">
      <alignment vertical="center"/>
    </xf>
    <xf numFmtId="166" fontId="36" fillId="0" borderId="19" xfId="8" applyFont="1" applyBorder="1" applyAlignment="1" applyProtection="1">
      <alignment horizontal="left" vertical="center"/>
    </xf>
    <xf numFmtId="166" fontId="36" fillId="0" borderId="19" xfId="8" applyFont="1" applyBorder="1" applyAlignment="1" applyProtection="1">
      <alignment vertical="center"/>
    </xf>
    <xf numFmtId="9" fontId="35" fillId="0" borderId="0" xfId="8" applyNumberFormat="1" applyFont="1" applyBorder="1" applyAlignment="1" applyProtection="1">
      <alignment horizontal="right" vertical="center"/>
      <protection locked="0"/>
    </xf>
    <xf numFmtId="166" fontId="54" fillId="0" borderId="19" xfId="8" applyFont="1" applyBorder="1" applyAlignment="1" applyProtection="1">
      <alignment vertical="center"/>
    </xf>
    <xf numFmtId="180" fontId="36" fillId="0" borderId="19" xfId="8" applyNumberFormat="1" applyFont="1" applyBorder="1" applyAlignment="1" applyProtection="1">
      <alignment vertical="center"/>
    </xf>
    <xf numFmtId="166" fontId="36" fillId="3" borderId="0" xfId="8" quotePrefix="1" applyFont="1" applyFill="1" applyAlignment="1" applyProtection="1">
      <alignment horizontal="left" vertical="center"/>
    </xf>
    <xf numFmtId="166" fontId="36" fillId="3" borderId="0" xfId="8" applyFont="1" applyFill="1" applyAlignment="1" applyProtection="1">
      <alignment vertical="center"/>
    </xf>
    <xf numFmtId="180" fontId="36" fillId="3" borderId="0" xfId="8" applyNumberFormat="1" applyFont="1" applyFill="1" applyAlignment="1" applyProtection="1">
      <alignment vertical="center"/>
    </xf>
    <xf numFmtId="166" fontId="35" fillId="0" borderId="9" xfId="8" applyFont="1" applyBorder="1" applyAlignment="1" applyProtection="1">
      <alignment horizontal="left" vertical="center"/>
      <protection locked="0"/>
    </xf>
    <xf numFmtId="166" fontId="56" fillId="0" borderId="0" xfId="8" applyFont="1" applyFill="1" applyBorder="1" applyAlignment="1" applyProtection="1">
      <alignment horizontal="left" vertical="center"/>
    </xf>
    <xf numFmtId="166" fontId="56" fillId="0" borderId="0" xfId="8" applyFont="1" applyFill="1" applyBorder="1" applyAlignment="1" applyProtection="1">
      <alignment vertical="center"/>
    </xf>
    <xf numFmtId="166" fontId="56" fillId="0" borderId="0" xfId="8" applyFont="1" applyFill="1" applyBorder="1" applyAlignment="1" applyProtection="1">
      <alignment horizontal="center" vertical="center"/>
    </xf>
    <xf numFmtId="166" fontId="56" fillId="0" borderId="0" xfId="8" applyNumberFormat="1" applyFont="1" applyFill="1" applyBorder="1" applyAlignment="1" applyProtection="1">
      <alignment vertical="center"/>
    </xf>
    <xf numFmtId="166" fontId="58" fillId="0" borderId="0" xfId="8" applyFont="1" applyAlignment="1" applyProtection="1">
      <alignment vertical="center"/>
      <protection locked="0"/>
    </xf>
    <xf numFmtId="166" fontId="58" fillId="0" borderId="0" xfId="8" applyFont="1" applyAlignment="1" applyProtection="1">
      <alignment vertical="center"/>
    </xf>
    <xf numFmtId="3" fontId="35" fillId="0" borderId="0" xfId="8" applyNumberFormat="1" applyFont="1" applyAlignment="1" applyProtection="1">
      <alignment vertical="center"/>
      <protection locked="0"/>
    </xf>
    <xf numFmtId="3" fontId="35" fillId="0" borderId="0" xfId="8" applyNumberFormat="1" applyFont="1" applyAlignment="1" applyProtection="1">
      <alignment vertical="center"/>
    </xf>
    <xf numFmtId="166" fontId="58" fillId="0" borderId="19" xfId="8" applyFont="1" applyBorder="1" applyAlignment="1" applyProtection="1">
      <alignment vertical="center"/>
      <protection locked="0"/>
    </xf>
    <xf numFmtId="166" fontId="58" fillId="0" borderId="19" xfId="8" applyFont="1" applyBorder="1" applyAlignment="1" applyProtection="1">
      <alignment vertical="center"/>
    </xf>
    <xf numFmtId="3" fontId="35" fillId="0" borderId="19" xfId="8" applyNumberFormat="1" applyFont="1" applyBorder="1" applyAlignment="1" applyProtection="1">
      <alignment vertical="center"/>
      <protection locked="0"/>
    </xf>
    <xf numFmtId="3" fontId="35" fillId="0" borderId="19" xfId="8" applyNumberFormat="1" applyFont="1" applyBorder="1" applyAlignment="1" applyProtection="1">
      <alignment vertical="center"/>
    </xf>
    <xf numFmtId="3" fontId="36" fillId="0" borderId="19" xfId="8" applyNumberFormat="1" applyFont="1" applyBorder="1" applyAlignment="1" applyProtection="1">
      <alignment vertical="center"/>
    </xf>
    <xf numFmtId="3" fontId="59" fillId="0" borderId="0" xfId="8" applyNumberFormat="1" applyFont="1" applyAlignment="1" applyProtection="1">
      <alignment vertical="center"/>
    </xf>
    <xf numFmtId="166" fontId="36" fillId="3" borderId="0" xfId="8" applyFont="1" applyFill="1" applyAlignment="1" applyProtection="1">
      <alignment horizontal="left" vertical="center"/>
    </xf>
    <xf numFmtId="3" fontId="36" fillId="3" borderId="0" xfId="8" applyNumberFormat="1" applyFont="1" applyFill="1" applyAlignment="1" applyProtection="1">
      <alignment vertical="center"/>
    </xf>
    <xf numFmtId="166" fontId="9" fillId="0" borderId="0" xfId="8" applyFont="1" applyAlignment="1" applyProtection="1">
      <alignment vertical="center"/>
    </xf>
    <xf numFmtId="168" fontId="36" fillId="0" borderId="0" xfId="8" applyNumberFormat="1" applyFont="1" applyAlignment="1" applyProtection="1">
      <alignment vertical="center"/>
    </xf>
    <xf numFmtId="166" fontId="60" fillId="0" borderId="0" xfId="8" applyFont="1" applyAlignment="1" applyProtection="1">
      <alignment vertical="center"/>
    </xf>
    <xf numFmtId="166" fontId="42" fillId="0" borderId="9" xfId="8" applyFont="1" applyFill="1" applyBorder="1" applyAlignment="1" applyProtection="1">
      <alignment horizontal="centerContinuous" vertical="center"/>
    </xf>
    <xf numFmtId="172" fontId="36" fillId="0" borderId="0" xfId="8" applyNumberFormat="1" applyFont="1" applyBorder="1" applyAlignment="1" applyProtection="1">
      <alignment vertical="center"/>
    </xf>
    <xf numFmtId="172" fontId="9" fillId="0" borderId="0" xfId="8" applyNumberFormat="1" applyFont="1" applyBorder="1" applyAlignment="1" applyProtection="1">
      <alignment vertical="center"/>
    </xf>
    <xf numFmtId="181" fontId="61" fillId="0" borderId="0" xfId="8" applyNumberFormat="1" applyFont="1" applyBorder="1" applyAlignment="1" applyProtection="1">
      <alignment vertical="center"/>
    </xf>
    <xf numFmtId="166" fontId="3" fillId="0" borderId="0" xfId="8" applyProtection="1"/>
    <xf numFmtId="166" fontId="28" fillId="0" borderId="0" xfId="8" applyFont="1" applyProtection="1"/>
    <xf numFmtId="166" fontId="28" fillId="2" borderId="6" xfId="11" applyFont="1" applyFill="1" applyBorder="1" applyAlignment="1" applyProtection="1">
      <alignment horizontal="left" vertical="center"/>
    </xf>
    <xf numFmtId="166" fontId="21" fillId="2" borderId="0" xfId="11" applyFont="1" applyFill="1" applyBorder="1" applyAlignment="1" applyProtection="1">
      <alignment horizontal="left" vertical="center"/>
    </xf>
    <xf numFmtId="166" fontId="21" fillId="2" borderId="7" xfId="11" applyFont="1" applyFill="1" applyBorder="1" applyAlignment="1" applyProtection="1">
      <alignment horizontal="left" vertical="center"/>
    </xf>
    <xf numFmtId="170" fontId="28" fillId="0" borderId="0" xfId="11" applyNumberFormat="1" applyFont="1" applyBorder="1" applyAlignment="1" applyProtection="1">
      <alignment vertical="center"/>
    </xf>
    <xf numFmtId="166" fontId="23" fillId="0" borderId="0" xfId="11" applyFont="1" applyBorder="1" applyAlignment="1" applyProtection="1">
      <alignment horizontal="left" vertical="center"/>
    </xf>
    <xf numFmtId="166" fontId="47" fillId="0" borderId="0" xfId="11" applyFont="1" applyBorder="1" applyAlignment="1"/>
    <xf numFmtId="166" fontId="47" fillId="0" borderId="0" xfId="11" applyFont="1" applyBorder="1" applyAlignment="1">
      <alignment vertical="center" wrapText="1"/>
    </xf>
    <xf numFmtId="166" fontId="47" fillId="0" borderId="0" xfId="11" applyFont="1" applyBorder="1" applyAlignment="1">
      <alignment wrapText="1"/>
    </xf>
    <xf numFmtId="175" fontId="47" fillId="0" borderId="0" xfId="6" applyNumberFormat="1" applyFont="1" applyBorder="1" applyAlignment="1">
      <alignment horizontal="left" vertical="center"/>
    </xf>
    <xf numFmtId="166" fontId="47" fillId="0" borderId="0" xfId="11" applyFont="1" applyBorder="1" applyAlignment="1" applyProtection="1">
      <alignment horizontal="center" vertical="top"/>
    </xf>
    <xf numFmtId="9" fontId="48" fillId="0" borderId="0" xfId="6" applyFont="1" applyBorder="1" applyAlignment="1" applyProtection="1">
      <alignment horizontal="left" vertical="top"/>
    </xf>
    <xf numFmtId="166" fontId="48" fillId="0" borderId="0" xfId="11" applyFont="1" applyBorder="1" applyAlignment="1" applyProtection="1">
      <alignment vertical="center"/>
    </xf>
    <xf numFmtId="166" fontId="23" fillId="0" borderId="0" xfId="11" applyFont="1" applyBorder="1" applyAlignment="1" applyProtection="1">
      <alignment vertical="center"/>
    </xf>
    <xf numFmtId="9" fontId="23" fillId="0" borderId="0" xfId="6" applyFont="1" applyBorder="1" applyAlignment="1" applyProtection="1">
      <alignment horizontal="center" vertical="center"/>
    </xf>
    <xf numFmtId="166" fontId="28" fillId="6" borderId="8" xfId="11" quotePrefix="1" applyFont="1" applyFill="1" applyBorder="1" applyAlignment="1" applyProtection="1">
      <alignment horizontal="left" vertical="center"/>
    </xf>
    <xf numFmtId="166" fontId="21" fillId="6" borderId="9" xfId="11" applyFont="1" applyFill="1" applyBorder="1" applyAlignment="1" applyProtection="1">
      <alignment vertical="center"/>
    </xf>
    <xf numFmtId="173" fontId="28" fillId="6" borderId="10" xfId="1" applyNumberFormat="1" applyFont="1" applyFill="1" applyBorder="1" applyAlignment="1" applyProtection="1">
      <alignment vertical="center"/>
    </xf>
    <xf numFmtId="166" fontId="56" fillId="3" borderId="0" xfId="8" applyFont="1" applyFill="1" applyBorder="1" applyAlignment="1" applyProtection="1">
      <alignment horizontal="center" vertical="center"/>
    </xf>
    <xf numFmtId="166" fontId="12" fillId="0" borderId="0" xfId="9" applyFont="1" applyAlignment="1">
      <alignment vertical="center" wrapText="1"/>
    </xf>
    <xf numFmtId="165" fontId="12" fillId="0" borderId="0" xfId="0" applyFont="1" applyAlignment="1">
      <alignment vertical="center" wrapText="1"/>
    </xf>
    <xf numFmtId="166" fontId="63" fillId="6" borderId="0" xfId="9" applyFont="1" applyFill="1" applyAlignment="1" applyProtection="1">
      <alignment horizontal="left"/>
      <protection locked="0"/>
    </xf>
    <xf numFmtId="165" fontId="0" fillId="0" borderId="0" xfId="0" applyAlignment="1"/>
    <xf numFmtId="165" fontId="18" fillId="6" borderId="18" xfId="0" applyFont="1" applyFill="1" applyBorder="1" applyAlignment="1" applyProtection="1">
      <alignment horizontal="center" vertical="center"/>
    </xf>
    <xf numFmtId="169" fontId="44" fillId="0" borderId="0" xfId="3" applyNumberFormat="1" applyFont="1" applyFill="1" applyBorder="1" applyAlignment="1" applyProtection="1">
      <alignment horizontal="center" vertical="center"/>
    </xf>
    <xf numFmtId="165" fontId="45" fillId="3" borderId="0" xfId="0" applyFont="1" applyFill="1" applyBorder="1" applyAlignment="1" applyProtection="1">
      <alignment horizontal="center" vertical="center"/>
    </xf>
    <xf numFmtId="166" fontId="18" fillId="6" borderId="18" xfId="11" applyFont="1" applyFill="1" applyBorder="1" applyAlignment="1" applyProtection="1">
      <alignment horizontal="center" vertical="center"/>
    </xf>
    <xf numFmtId="166" fontId="47" fillId="0" borderId="0" xfId="11" applyFont="1" applyBorder="1" applyAlignment="1">
      <alignment vertical="center" wrapText="1"/>
    </xf>
    <xf numFmtId="169" fontId="32" fillId="0" borderId="0" xfId="7" applyFont="1" applyBorder="1" applyAlignment="1">
      <alignment vertical="center"/>
    </xf>
    <xf numFmtId="177" fontId="47" fillId="0" borderId="0" xfId="11" applyNumberFormat="1" applyFont="1" applyBorder="1" applyAlignment="1">
      <alignment horizontal="left" vertical="center" wrapText="1"/>
    </xf>
    <xf numFmtId="169" fontId="32" fillId="0" borderId="0" xfId="7" applyFont="1" applyBorder="1" applyAlignment="1">
      <alignment vertical="center" wrapText="1"/>
    </xf>
    <xf numFmtId="165" fontId="0" fillId="0" borderId="18" xfId="0" applyBorder="1" applyAlignment="1">
      <alignment horizontal="center" vertical="center"/>
    </xf>
    <xf numFmtId="166" fontId="56" fillId="3" borderId="0" xfId="8" applyFont="1" applyFill="1" applyBorder="1" applyAlignment="1" applyProtection="1">
      <alignment horizontal="center" vertical="center"/>
    </xf>
    <xf numFmtId="166" fontId="21" fillId="0" borderId="0" xfId="8" applyFont="1" applyAlignment="1" applyProtection="1">
      <alignment vertical="top" wrapText="1"/>
      <protection locked="0"/>
    </xf>
    <xf numFmtId="166" fontId="3" fillId="0" borderId="0" xfId="8" applyAlignment="1" applyProtection="1">
      <alignment vertical="top" wrapText="1"/>
      <protection locked="0"/>
    </xf>
    <xf numFmtId="166" fontId="56" fillId="3" borderId="0" xfId="8" applyFont="1" applyFill="1" applyBorder="1" applyAlignment="1" applyProtection="1">
      <alignment horizontal="center" vertical="center" wrapText="1"/>
    </xf>
    <xf numFmtId="166" fontId="57" fillId="3" borderId="0" xfId="8" applyFont="1" applyFill="1" applyBorder="1" applyAlignment="1">
      <alignment vertical="center" wrapText="1"/>
    </xf>
    <xf numFmtId="166" fontId="56" fillId="0" borderId="0" xfId="8" applyFont="1" applyFill="1" applyBorder="1" applyAlignment="1" applyProtection="1">
      <alignment horizontal="center" vertical="center" wrapText="1"/>
    </xf>
    <xf numFmtId="166" fontId="3" fillId="0" borderId="0" xfId="8" applyAlignment="1">
      <alignment vertical="center" wrapText="1"/>
    </xf>
    <xf numFmtId="166" fontId="3" fillId="0" borderId="0" xfId="8" applyAlignment="1">
      <alignment horizontal="center" vertical="center" wrapText="1"/>
    </xf>
  </cellXfs>
  <cellStyles count="12">
    <cellStyle name="Euro" xfId="1"/>
    <cellStyle name="Komma" xfId="2" builtinId="3"/>
    <cellStyle name="Link" xfId="3" builtinId="8"/>
    <cellStyle name="Muster 1" xfId="4"/>
    <cellStyle name="Prozent" xfId="5" builtinId="5"/>
    <cellStyle name="Prozent 2" xfId="6"/>
    <cellStyle name="Standard" xfId="0" builtinId="0"/>
    <cellStyle name="Standard 2" xfId="7"/>
    <cellStyle name="Standard 3" xfId="8"/>
    <cellStyle name="Standard_Adr" xfId="9"/>
    <cellStyle name="Standard_Adr_1" xfId="10"/>
    <cellStyle name="Standard_exirueck" xfId="1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de-DE"/>
              <a:t>Kapitaldienst 1. - 11- Jahr</a:t>
            </a:r>
          </a:p>
        </c:rich>
      </c:tx>
      <c:overlay val="0"/>
      <c:spPr>
        <a:noFill/>
        <a:ln w="25400">
          <a:noFill/>
        </a:ln>
      </c:spPr>
    </c:title>
    <c:autoTitleDeleted val="0"/>
    <c:view3D>
      <c:rotX val="15"/>
      <c:hPercent val="5"/>
      <c:rotY val="20"/>
      <c:depthPercent val="200"/>
      <c:rAngAx val="1"/>
    </c:view3D>
    <c:floor>
      <c:thickness val="0"/>
      <c:spPr>
        <a:solidFill>
          <a:srgbClr val="C0C0C0"/>
        </a:solidFill>
        <a:ln w="3175">
          <a:solidFill>
            <a:srgbClr val="000000"/>
          </a:solidFill>
          <a:prstDash val="solid"/>
        </a:ln>
      </c:spPr>
    </c:floor>
    <c:sideWall>
      <c:thickness val="0"/>
      <c:spPr>
        <a:solidFill>
          <a:srgbClr val="FFFFFF"/>
        </a:solidFill>
        <a:ln w="3175">
          <a:solidFill>
            <a:srgbClr val="000000"/>
          </a:solidFill>
          <a:prstDash val="solid"/>
        </a:ln>
      </c:spPr>
    </c:sideWall>
    <c:backWall>
      <c:thickness val="0"/>
      <c:spPr>
        <a:solidFill>
          <a:srgbClr val="FFFFFF"/>
        </a:solidFill>
        <a:ln w="3175">
          <a:solidFill>
            <a:srgbClr val="000000"/>
          </a:solidFill>
          <a:prstDash val="solid"/>
        </a:ln>
      </c:spPr>
    </c:backWall>
    <c:plotArea>
      <c:layout>
        <c:manualLayout>
          <c:layoutTarget val="inner"/>
          <c:xMode val="edge"/>
          <c:yMode val="edge"/>
          <c:x val="0"/>
          <c:y val="0"/>
          <c:w val="0"/>
          <c:h val="0"/>
        </c:manualLayout>
      </c:layout>
      <c:bar3DChart>
        <c:barDir val="col"/>
        <c:grouping val="stacked"/>
        <c:varyColors val="0"/>
        <c:dLbls>
          <c:showLegendKey val="0"/>
          <c:showVal val="0"/>
          <c:showCatName val="0"/>
          <c:showSerName val="0"/>
          <c:showPercent val="0"/>
          <c:showBubbleSize val="0"/>
        </c:dLbls>
        <c:gapWidth val="50"/>
        <c:gapDepth val="10"/>
        <c:shape val="box"/>
        <c:axId val="656236112"/>
        <c:axId val="1"/>
        <c:axId val="0"/>
      </c:bar3DChart>
      <c:catAx>
        <c:axId val="656236112"/>
        <c:scaling>
          <c:orientation val="minMax"/>
        </c:scaling>
        <c:delete val="0"/>
        <c:axPos val="b"/>
        <c:majorTickMark val="out"/>
        <c:minorTickMark val="none"/>
        <c:tickLblPos val="low"/>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de-DE"/>
          </a:p>
        </c:txPr>
        <c:crossAx val="1"/>
        <c:crosses val="autoZero"/>
        <c:auto val="0"/>
        <c:lblAlgn val="ctr"/>
        <c:lblOffset val="100"/>
        <c:tickMarkSkip val="1"/>
        <c:noMultiLvlLbl val="0"/>
      </c:catAx>
      <c:valAx>
        <c:axId val="1"/>
        <c:scaling>
          <c:orientation val="minMax"/>
        </c:scaling>
        <c:delete val="0"/>
        <c:axPos val="l"/>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de-DE"/>
          </a:p>
        </c:txPr>
        <c:crossAx val="656236112"/>
        <c:crosses val="autoZero"/>
        <c:crossBetween val="between"/>
      </c:valAx>
      <c:spPr>
        <a:solidFill>
          <a:srgbClr val="FFFFFF"/>
        </a:solidFill>
        <a:ln w="12700">
          <a:solidFill>
            <a:srgbClr val="FFFFFF"/>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de-DE"/>
    </a:p>
  </c:txPr>
  <c:printSettings>
    <c:headerFooter alignWithMargins="0">
      <c:oddHeader>&amp;B</c:oddHeader>
      <c:oddFooter>Seite &amp;S</c:oddFooter>
    </c:headerFooter>
    <c:pageMargins b="0.984251969" l="0.78740157499999996" r="0.78740157499999996" t="0.984251969" header="0.51181102300000003" footer="0.51181102300000003"/>
    <c:pageSetup paperSize="9" orientation="landscape" horizontalDpi="-4"/>
  </c:printSettings>
</c:chartSpace>
</file>

<file path=xl/drawings/_rels/drawing1.xml.rels><?xml version="1.0" encoding="UTF-8" standalone="yes"?>
<Relationships xmlns="http://schemas.openxmlformats.org/package/2006/relationships"><Relationship Id="rId1" Type="http://schemas.openxmlformats.org/officeDocument/2006/relationships/hyperlink" Target="https://www.selbstaendig-im-handwerk.de/downloads/Broschueren/Broschuere_Selbstaendig_im_Handwerk_Selbststaendig_im_Handwerk.pdf?m=1689082677&amp;" TargetMode="External"/></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19050</xdr:colOff>
      <xdr:row>3</xdr:row>
      <xdr:rowOff>95250</xdr:rowOff>
    </xdr:from>
    <xdr:to>
      <xdr:col>3</xdr:col>
      <xdr:colOff>1400175</xdr:colOff>
      <xdr:row>34</xdr:row>
      <xdr:rowOff>38100</xdr:rowOff>
    </xdr:to>
    <xdr:sp macro="" textlink="">
      <xdr:nvSpPr>
        <xdr:cNvPr id="2" name="Textfeld 1">
          <a:hlinkClick xmlns:r="http://schemas.openxmlformats.org/officeDocument/2006/relationships" r:id="rId1"/>
        </xdr:cNvPr>
        <xdr:cNvSpPr txBox="1"/>
      </xdr:nvSpPr>
      <xdr:spPr>
        <a:xfrm>
          <a:off x="19050" y="609600"/>
          <a:ext cx="6038850" cy="46672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100"/>
            <a:t>Liebe Gründerin, lieber Gründer,</a:t>
          </a:r>
        </a:p>
        <a:p>
          <a:endParaRPr lang="de-DE" sz="1100"/>
        </a:p>
        <a:p>
          <a:r>
            <a:rPr lang="de-DE" sz="1100"/>
            <a:t>wir freuen uns, dass Sie Ihr Gründungsvorhaben mit unserem </a:t>
          </a:r>
          <a:r>
            <a:rPr lang="de-DE" sz="1100" baseline="0"/>
            <a:t>Planungstool vorbereiten wollen.</a:t>
          </a:r>
        </a:p>
        <a:p>
          <a:endParaRPr lang="de-DE" sz="1100" baseline="0"/>
        </a:p>
        <a:p>
          <a:r>
            <a:rPr lang="de-DE" sz="1100" baseline="0"/>
            <a:t>Es wird Ihnen von selbständig-im-handwerk.de, dem Internetportal der acht baden-württembergischen Handwerkskammern kostenfrei zur Verfügung gestellt. </a:t>
          </a:r>
        </a:p>
        <a:p>
          <a:endParaRPr lang="de-DE" sz="1100" baseline="0"/>
        </a:p>
        <a:p>
          <a:pPr marL="0" marR="0" lvl="0" indent="0" defTabSz="914400" eaLnBrk="1" fontAlgn="auto" latinLnBrk="0" hangingPunct="1">
            <a:lnSpc>
              <a:spcPct val="100000"/>
            </a:lnSpc>
            <a:spcBef>
              <a:spcPts val="0"/>
            </a:spcBef>
            <a:spcAft>
              <a:spcPts val="0"/>
            </a:spcAft>
            <a:buClrTx/>
            <a:buSzTx/>
            <a:buFontTx/>
            <a:buNone/>
            <a:tabLst/>
            <a:defRPr/>
          </a:pPr>
          <a:r>
            <a:rPr lang="de-DE" sz="1100" baseline="0"/>
            <a:t>Die Bedienung ist unkompliziert. Alle Tabellenblätter sind mit einem Blattschutz ausgestattet, damit Sie hinterlegte Formeln und Rechenbezüge nicht aus Versehen überschreiben. </a:t>
          </a:r>
          <a:r>
            <a:rPr lang="de-DE" sz="1100" baseline="0">
              <a:solidFill>
                <a:schemeClr val="dk1"/>
              </a:solidFill>
              <a:effectLst/>
              <a:latin typeface="+mn-lt"/>
              <a:ea typeface="+mn-ea"/>
              <a:cs typeface="+mn-cs"/>
            </a:rPr>
            <a:t>Falls Sie im Tabellenblatt Änderungen vornehmen wollen, können Sie den Blattschutz ohne Passwort aufheben. </a:t>
          </a:r>
          <a:r>
            <a:rPr lang="de-DE" sz="1100" baseline="0"/>
            <a:t>Felder, bei denen von Ihnen eine Eingabe nötig bzw. möglich ist, sind an der </a:t>
          </a:r>
          <a:r>
            <a:rPr lang="de-DE" sz="1100" baseline="0">
              <a:solidFill>
                <a:schemeClr val="accent5">
                  <a:lumMod val="75000"/>
                </a:schemeClr>
              </a:solidFill>
            </a:rPr>
            <a:t>blauen Schrift</a:t>
          </a:r>
          <a:r>
            <a:rPr lang="de-DE" sz="1100" baseline="0"/>
            <a:t> erkennbar. </a:t>
          </a:r>
        </a:p>
        <a:p>
          <a:pPr marL="0" marR="0" lvl="0" indent="0" defTabSz="914400" eaLnBrk="1" fontAlgn="auto" latinLnBrk="0" hangingPunct="1">
            <a:lnSpc>
              <a:spcPct val="100000"/>
            </a:lnSpc>
            <a:spcBef>
              <a:spcPts val="0"/>
            </a:spcBef>
            <a:spcAft>
              <a:spcPts val="0"/>
            </a:spcAft>
            <a:buClrTx/>
            <a:buSzTx/>
            <a:buFontTx/>
            <a:buNone/>
            <a:tabLst/>
            <a:defRPr/>
          </a:pPr>
          <a:endParaRPr lang="de-DE" sz="1100" baseline="0"/>
        </a:p>
        <a:p>
          <a:pPr marL="0" marR="0" lvl="0" indent="0" defTabSz="914400" eaLnBrk="1" fontAlgn="auto" latinLnBrk="0" hangingPunct="1">
            <a:lnSpc>
              <a:spcPct val="100000"/>
            </a:lnSpc>
            <a:spcBef>
              <a:spcPts val="0"/>
            </a:spcBef>
            <a:spcAft>
              <a:spcPts val="0"/>
            </a:spcAft>
            <a:buClrTx/>
            <a:buSzTx/>
            <a:buFontTx/>
            <a:buNone/>
            <a:tabLst/>
            <a:defRPr/>
          </a:pPr>
          <a:r>
            <a:rPr lang="de-DE" sz="1100" baseline="0"/>
            <a:t>Sie haben Fragen zu einzelnen Positionen oder sind beim Ausfüllen unsicher? Kein Problem!</a:t>
          </a:r>
        </a:p>
        <a:p>
          <a:pPr marL="0" marR="0" lvl="0" indent="0" defTabSz="914400" eaLnBrk="1" fontAlgn="auto" latinLnBrk="0" hangingPunct="1">
            <a:lnSpc>
              <a:spcPct val="100000"/>
            </a:lnSpc>
            <a:spcBef>
              <a:spcPts val="0"/>
            </a:spcBef>
            <a:spcAft>
              <a:spcPts val="0"/>
            </a:spcAft>
            <a:buClrTx/>
            <a:buSzTx/>
            <a:buFontTx/>
            <a:buNone/>
            <a:tabLst/>
            <a:defRPr/>
          </a:pPr>
          <a:endParaRPr lang="de-DE" sz="1100" baseline="0"/>
        </a:p>
        <a:p>
          <a:pPr marL="0" marR="0" lvl="0" indent="0" defTabSz="914400" eaLnBrk="1" fontAlgn="auto" latinLnBrk="0" hangingPunct="1">
            <a:lnSpc>
              <a:spcPct val="100000"/>
            </a:lnSpc>
            <a:spcBef>
              <a:spcPts val="0"/>
            </a:spcBef>
            <a:spcAft>
              <a:spcPts val="0"/>
            </a:spcAft>
            <a:buClrTx/>
            <a:buSzTx/>
            <a:buFontTx/>
            <a:buNone/>
            <a:tabLst/>
            <a:defRPr/>
          </a:pPr>
          <a:r>
            <a:rPr lang="de-DE" sz="1100" baseline="0"/>
            <a:t>Die Betriebsberaterinnen und Betriebsberater Ihrer Handwerkskammer stehen Ihnen mit Ihrem Beratungsangebot zur Verfügung. Gerne können Sie einen kostenfreien Termin vereinbaren, um die Planungsrechnung zu besprechen oder sich bei der Erstellung der Berechnungen Unterstützung zu holen. </a:t>
          </a:r>
        </a:p>
        <a:p>
          <a:pPr marL="0" marR="0" lvl="0" indent="0" defTabSz="914400" eaLnBrk="1" fontAlgn="auto" latinLnBrk="0" hangingPunct="1">
            <a:lnSpc>
              <a:spcPct val="100000"/>
            </a:lnSpc>
            <a:spcBef>
              <a:spcPts val="0"/>
            </a:spcBef>
            <a:spcAft>
              <a:spcPts val="0"/>
            </a:spcAft>
            <a:buClrTx/>
            <a:buSzTx/>
            <a:buFontTx/>
            <a:buNone/>
            <a:tabLst/>
            <a:defRPr/>
          </a:pPr>
          <a:endParaRPr lang="de-DE" sz="1100" baseline="0"/>
        </a:p>
        <a:p>
          <a:pPr marL="0" marR="0" lvl="0" indent="0" defTabSz="914400" eaLnBrk="1" fontAlgn="auto" latinLnBrk="0" hangingPunct="1">
            <a:lnSpc>
              <a:spcPct val="100000"/>
            </a:lnSpc>
            <a:spcBef>
              <a:spcPts val="0"/>
            </a:spcBef>
            <a:spcAft>
              <a:spcPts val="0"/>
            </a:spcAft>
            <a:buClrTx/>
            <a:buSzTx/>
            <a:buFontTx/>
            <a:buNone/>
            <a:tabLst/>
            <a:defRPr/>
          </a:pPr>
          <a:r>
            <a:rPr lang="de-DE" sz="1100" baseline="0"/>
            <a:t>Mehr Informationen rund um das Thema Gründung und die Planung und Vorbereitung der Selbständigkeit finden Sie außerdem in unserer Broschüre "Selbständig im Handwerk", die sie unter Aktuelles bei den Downloads auf </a:t>
          </a:r>
          <a:r>
            <a:rPr lang="de-DE" sz="1100" b="1" baseline="0">
              <a:solidFill>
                <a:schemeClr val="accent5">
                  <a:lumMod val="75000"/>
                </a:schemeClr>
              </a:solidFill>
            </a:rPr>
            <a:t>www.selbstaendig-im-handwerk.de </a:t>
          </a:r>
          <a:r>
            <a:rPr lang="de-DE" sz="1100" baseline="0"/>
            <a:t>herunterladen können.</a:t>
          </a:r>
        </a:p>
        <a:p>
          <a:pPr marL="0" marR="0" lvl="0" indent="0" defTabSz="914400" eaLnBrk="1" fontAlgn="auto" latinLnBrk="0" hangingPunct="1">
            <a:lnSpc>
              <a:spcPct val="100000"/>
            </a:lnSpc>
            <a:spcBef>
              <a:spcPts val="0"/>
            </a:spcBef>
            <a:spcAft>
              <a:spcPts val="0"/>
            </a:spcAft>
            <a:buClrTx/>
            <a:buSzTx/>
            <a:buFontTx/>
            <a:buNone/>
            <a:tabLst/>
            <a:defRPr/>
          </a:pPr>
          <a:endParaRPr lang="de-DE" sz="1100" baseline="0"/>
        </a:p>
        <a:p>
          <a:pPr marL="0" marR="0" lvl="0" indent="0" defTabSz="914400" eaLnBrk="1" fontAlgn="auto" latinLnBrk="0" hangingPunct="1">
            <a:lnSpc>
              <a:spcPct val="100000"/>
            </a:lnSpc>
            <a:spcBef>
              <a:spcPts val="0"/>
            </a:spcBef>
            <a:spcAft>
              <a:spcPts val="0"/>
            </a:spcAft>
            <a:buClrTx/>
            <a:buSzTx/>
            <a:buFontTx/>
            <a:buNone/>
            <a:tabLst/>
            <a:defRPr/>
          </a:pPr>
          <a:r>
            <a:rPr lang="de-DE" sz="1100" baseline="0"/>
            <a:t>Jetzt aber viel Erfolg bei der Planung</a:t>
          </a:r>
        </a:p>
        <a:p>
          <a:pPr marL="0" marR="0" lvl="0" indent="0" defTabSz="914400" eaLnBrk="1" fontAlgn="auto" latinLnBrk="0" hangingPunct="1">
            <a:lnSpc>
              <a:spcPct val="100000"/>
            </a:lnSpc>
            <a:spcBef>
              <a:spcPts val="0"/>
            </a:spcBef>
            <a:spcAft>
              <a:spcPts val="0"/>
            </a:spcAft>
            <a:buClrTx/>
            <a:buSzTx/>
            <a:buFontTx/>
            <a:buNone/>
            <a:tabLst/>
            <a:defRPr/>
          </a:pPr>
          <a:endParaRPr lang="de-DE" sz="1100" baseline="0"/>
        </a:p>
        <a:p>
          <a:pPr marL="0" marR="0" lvl="0" indent="0" defTabSz="914400" eaLnBrk="1" fontAlgn="auto" latinLnBrk="0" hangingPunct="1">
            <a:lnSpc>
              <a:spcPct val="100000"/>
            </a:lnSpc>
            <a:spcBef>
              <a:spcPts val="0"/>
            </a:spcBef>
            <a:spcAft>
              <a:spcPts val="0"/>
            </a:spcAft>
            <a:buClrTx/>
            <a:buSzTx/>
            <a:buFontTx/>
            <a:buNone/>
            <a:tabLst/>
            <a:defRPr/>
          </a:pPr>
          <a:r>
            <a:rPr lang="de-DE" sz="1100" baseline="0"/>
            <a:t>Ihre baden-württembergischen Handwerkskammern</a:t>
          </a:r>
          <a:endParaRPr lang="de-DE"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0</xdr:colOff>
      <xdr:row>0</xdr:row>
      <xdr:rowOff>0</xdr:rowOff>
    </xdr:from>
    <xdr:to>
      <xdr:col>16</xdr:col>
      <xdr:colOff>171450</xdr:colOff>
      <xdr:row>0</xdr:row>
      <xdr:rowOff>0</xdr:rowOff>
    </xdr:to>
    <xdr:graphicFrame macro="">
      <xdr:nvGraphicFramePr>
        <xdr:cNvPr id="8201"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47626</xdr:colOff>
      <xdr:row>3</xdr:row>
      <xdr:rowOff>83993</xdr:rowOff>
    </xdr:from>
    <xdr:to>
      <xdr:col>6</xdr:col>
      <xdr:colOff>796637</xdr:colOff>
      <xdr:row>9</xdr:row>
      <xdr:rowOff>155863</xdr:rowOff>
    </xdr:to>
    <xdr:sp macro="" textlink="" fLocksText="0">
      <xdr:nvSpPr>
        <xdr:cNvPr id="2049" name="Text 1"/>
        <xdr:cNvSpPr txBox="1">
          <a:spLocks noChangeArrowheads="1"/>
        </xdr:cNvSpPr>
      </xdr:nvSpPr>
      <xdr:spPr bwMode="auto">
        <a:xfrm>
          <a:off x="47626" y="672811"/>
          <a:ext cx="5883852" cy="98107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prstDash val="sysDot"/>
          <a:miter lim="800000"/>
          <a:headEnd/>
          <a:tailEnd/>
        </a:ln>
      </xdr:spPr>
      <xdr:txBody>
        <a:bodyPr/>
        <a:lstStyle/>
        <a:p>
          <a:r>
            <a:rPr lang="de-DE" i="1">
              <a:solidFill>
                <a:schemeClr val="bg2">
                  <a:lumMod val="50000"/>
                </a:schemeClr>
              </a:solidFill>
            </a:rPr>
            <a:t>Geben Sie hier Informationen dazu, aus welchen Bestandteilen sich Ihr</a:t>
          </a:r>
          <a:r>
            <a:rPr lang="de-DE" i="1" baseline="0">
              <a:solidFill>
                <a:schemeClr val="bg2">
                  <a:lumMod val="50000"/>
                </a:schemeClr>
              </a:solidFill>
            </a:rPr>
            <a:t> Umsatz zusammensetzt oder auf welcher Grundlage Sie ihn ermittelt haben und wie er sich künftig entwickelt.</a:t>
          </a:r>
          <a:endParaRPr lang="de-DE" i="1">
            <a:solidFill>
              <a:schemeClr val="bg2">
                <a:lumMod val="50000"/>
              </a:schemeClr>
            </a:solidFill>
          </a:endParaRPr>
        </a:p>
        <a:p>
          <a:endParaRPr lang="de-DE"/>
        </a:p>
      </xdr:txBody>
    </xdr:sp>
    <xdr:clientData fLocksWithSheet="0"/>
  </xdr:twoCellAnchor>
  <xdr:twoCellAnchor>
    <xdr:from>
      <xdr:col>0</xdr:col>
      <xdr:colOff>47625</xdr:colOff>
      <xdr:row>13</xdr:row>
      <xdr:rowOff>866</xdr:rowOff>
    </xdr:from>
    <xdr:to>
      <xdr:col>6</xdr:col>
      <xdr:colOff>787977</xdr:colOff>
      <xdr:row>19</xdr:row>
      <xdr:rowOff>9525</xdr:rowOff>
    </xdr:to>
    <xdr:sp macro="" textlink="" fLocksText="0">
      <xdr:nvSpPr>
        <xdr:cNvPr id="2050" name="Text 2"/>
        <xdr:cNvSpPr txBox="1">
          <a:spLocks noChangeArrowheads="1"/>
        </xdr:cNvSpPr>
      </xdr:nvSpPr>
      <xdr:spPr bwMode="auto">
        <a:xfrm>
          <a:off x="47625" y="2312843"/>
          <a:ext cx="5875193" cy="66675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prstDash val="sysDot"/>
          <a:miter lim="800000"/>
          <a:headEnd/>
          <a:tailEnd/>
        </a:ln>
      </xdr:spPr>
      <xdr:txBody>
        <a:bodyPr/>
        <a:lstStyle/>
        <a:p>
          <a:pPr marL="0" marR="0" lvl="0" indent="0" defTabSz="914400" eaLnBrk="1" fontAlgn="auto" latinLnBrk="0" hangingPunct="1">
            <a:lnSpc>
              <a:spcPct val="100000"/>
            </a:lnSpc>
            <a:spcBef>
              <a:spcPts val="0"/>
            </a:spcBef>
            <a:spcAft>
              <a:spcPts val="0"/>
            </a:spcAft>
            <a:buClrTx/>
            <a:buSzTx/>
            <a:buFontTx/>
            <a:buNone/>
            <a:tabLst/>
            <a:defRPr/>
          </a:pPr>
          <a:r>
            <a:rPr lang="de-DE" sz="1100" i="1">
              <a:solidFill>
                <a:schemeClr val="bg2">
                  <a:lumMod val="50000"/>
                </a:schemeClr>
              </a:solidFill>
              <a:effectLst/>
              <a:latin typeface="+mn-lt"/>
              <a:ea typeface="+mn-ea"/>
              <a:cs typeface="+mn-cs"/>
            </a:rPr>
            <a:t>Geben Sie an, ob und wie viele Mitarbeiter Sie beschäftigen</a:t>
          </a:r>
          <a:r>
            <a:rPr lang="de-DE" sz="1100" i="1" baseline="0">
              <a:solidFill>
                <a:schemeClr val="bg2">
                  <a:lumMod val="50000"/>
                </a:schemeClr>
              </a:solidFill>
              <a:effectLst/>
              <a:latin typeface="+mn-lt"/>
              <a:ea typeface="+mn-ea"/>
              <a:cs typeface="+mn-cs"/>
            </a:rPr>
            <a:t> und ob es sich dabei um Vollzeit oder Teilzeitkräfte bzw. Minijobber handelt. Geben Sie auch an, wenn Sie freiw. Sozialleistungen oder ein 13. Monatsgehalt bezahlen.</a:t>
          </a:r>
          <a:endParaRPr lang="de-DE">
            <a:solidFill>
              <a:schemeClr val="bg2">
                <a:lumMod val="50000"/>
              </a:schemeClr>
            </a:solidFill>
            <a:effectLst/>
          </a:endParaRPr>
        </a:p>
        <a:p>
          <a:r>
            <a:rPr lang="de-DE"/>
            <a:t>		</a:t>
          </a:r>
        </a:p>
      </xdr:txBody>
    </xdr:sp>
    <xdr:clientData fLocksWithSheet="0"/>
  </xdr:twoCellAnchor>
  <xdr:twoCellAnchor>
    <xdr:from>
      <xdr:col>0</xdr:col>
      <xdr:colOff>57151</xdr:colOff>
      <xdr:row>22</xdr:row>
      <xdr:rowOff>19051</xdr:rowOff>
    </xdr:from>
    <xdr:to>
      <xdr:col>6</xdr:col>
      <xdr:colOff>805296</xdr:colOff>
      <xdr:row>28</xdr:row>
      <xdr:rowOff>1</xdr:rowOff>
    </xdr:to>
    <xdr:sp macro="" textlink="" fLocksText="0">
      <xdr:nvSpPr>
        <xdr:cNvPr id="2051" name="Text 3"/>
        <xdr:cNvSpPr txBox="1">
          <a:spLocks noChangeArrowheads="1"/>
        </xdr:cNvSpPr>
      </xdr:nvSpPr>
      <xdr:spPr bwMode="auto">
        <a:xfrm>
          <a:off x="57151" y="3534642"/>
          <a:ext cx="5882986" cy="968086"/>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prstDash val="sysDot"/>
          <a:miter lim="800000"/>
          <a:headEnd/>
          <a:tailEnd/>
        </a:ln>
      </xdr:spPr>
      <xdr:txBody>
        <a:bodyPr/>
        <a:lstStyle/>
        <a:p>
          <a:r>
            <a:rPr lang="de-DE" i="1">
              <a:solidFill>
                <a:schemeClr val="bg2">
                  <a:lumMod val="50000"/>
                </a:schemeClr>
              </a:solidFill>
            </a:rPr>
            <a:t>Hier ist Platz für Erläuterungen</a:t>
          </a:r>
          <a:r>
            <a:rPr lang="de-DE" i="1" baseline="0">
              <a:solidFill>
                <a:schemeClr val="bg2">
                  <a:lumMod val="50000"/>
                </a:schemeClr>
              </a:solidFill>
            </a:rPr>
            <a:t> zu einzelnen betrieblichen Sachkosten oder deren künftiger Entwicklung. Eventuell kommen im Lauf der kommenden Jahre zusätzliche Kosten auf Sie zu.</a:t>
          </a:r>
          <a:endParaRPr lang="de-DE" i="1">
            <a:solidFill>
              <a:schemeClr val="bg2">
                <a:lumMod val="50000"/>
              </a:schemeClr>
            </a:solidFill>
          </a:endParaRPr>
        </a:p>
      </xdr:txBody>
    </xdr:sp>
    <xdr:clientData fLocksWithSheet="0"/>
  </xdr:twoCellAnchor>
  <xdr:twoCellAnchor>
    <xdr:from>
      <xdr:col>0</xdr:col>
      <xdr:colOff>57151</xdr:colOff>
      <xdr:row>31</xdr:row>
      <xdr:rowOff>3465</xdr:rowOff>
    </xdr:from>
    <xdr:to>
      <xdr:col>6</xdr:col>
      <xdr:colOff>805296</xdr:colOff>
      <xdr:row>36</xdr:row>
      <xdr:rowOff>155865</xdr:rowOff>
    </xdr:to>
    <xdr:sp macro="" textlink="" fLocksText="0">
      <xdr:nvSpPr>
        <xdr:cNvPr id="2052" name="Text 4"/>
        <xdr:cNvSpPr txBox="1">
          <a:spLocks noChangeArrowheads="1"/>
        </xdr:cNvSpPr>
      </xdr:nvSpPr>
      <xdr:spPr bwMode="auto">
        <a:xfrm>
          <a:off x="57151" y="4999760"/>
          <a:ext cx="5882986" cy="975014"/>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prstDash val="sysDot"/>
          <a:miter lim="800000"/>
          <a:headEnd/>
          <a:tailEnd/>
        </a:ln>
      </xdr:spPr>
      <xdr:txBody>
        <a:bodyPr/>
        <a:lstStyle/>
        <a:p>
          <a:r>
            <a:rPr lang="de-DE" i="1">
              <a:solidFill>
                <a:schemeClr val="bg2">
                  <a:lumMod val="50000"/>
                </a:schemeClr>
              </a:solidFill>
            </a:rPr>
            <a:t>Geben Sie</a:t>
          </a:r>
          <a:r>
            <a:rPr lang="de-DE" i="1" baseline="0">
              <a:solidFill>
                <a:schemeClr val="bg2">
                  <a:lumMod val="50000"/>
                </a:schemeClr>
              </a:solidFill>
            </a:rPr>
            <a:t> an, wie hoch der Kreditbetrag ist und welche Laufzeit und welchen Zinssatz Sie vereinbart haben, machen Sie außerdem Angaben zu eventuellen tilgungsfreien Anlaufjahren.  Für die Betriebsmittelfinanzierung geben Sie den Kontokorrentrahmen und den Zinssatz an, mit dem Sie rechnen.</a:t>
          </a:r>
          <a:endParaRPr lang="de-DE" i="1">
            <a:solidFill>
              <a:schemeClr val="bg2">
                <a:lumMod val="50000"/>
              </a:schemeClr>
            </a:solidFill>
          </a:endParaRPr>
        </a:p>
      </xdr:txBody>
    </xdr:sp>
    <xdr:clientData fLocksWithSheet="0"/>
  </xdr:twoCellAnchor>
  <xdr:twoCellAnchor>
    <xdr:from>
      <xdr:col>0</xdr:col>
      <xdr:colOff>57150</xdr:colOff>
      <xdr:row>40</xdr:row>
      <xdr:rowOff>9525</xdr:rowOff>
    </xdr:from>
    <xdr:to>
      <xdr:col>6</xdr:col>
      <xdr:colOff>796636</xdr:colOff>
      <xdr:row>43</xdr:row>
      <xdr:rowOff>104775</xdr:rowOff>
    </xdr:to>
    <xdr:sp macro="" textlink="" fLocksText="0">
      <xdr:nvSpPr>
        <xdr:cNvPr id="2053" name="Text 5"/>
        <xdr:cNvSpPr txBox="1">
          <a:spLocks noChangeArrowheads="1"/>
        </xdr:cNvSpPr>
      </xdr:nvSpPr>
      <xdr:spPr bwMode="auto">
        <a:xfrm>
          <a:off x="57150" y="5923684"/>
          <a:ext cx="5874327" cy="588818"/>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prstDash val="sysDot"/>
          <a:miter lim="800000"/>
          <a:headEnd/>
          <a:tailEnd/>
        </a:ln>
      </xdr:spPr>
      <xdr:txBody>
        <a:bodyPr/>
        <a:lstStyle/>
        <a:p>
          <a:r>
            <a:rPr lang="de-DE" i="1">
              <a:solidFill>
                <a:schemeClr val="bg2">
                  <a:lumMod val="50000"/>
                </a:schemeClr>
              </a:solidFill>
            </a:rPr>
            <a:t>Hier geben Sie einen Text ein, wenn Sie ein besonderes Abschreibungsmodell gewählt</a:t>
          </a:r>
          <a:r>
            <a:rPr lang="de-DE" i="1" baseline="0">
              <a:solidFill>
                <a:schemeClr val="bg2">
                  <a:lumMod val="50000"/>
                </a:schemeClr>
              </a:solidFill>
            </a:rPr>
            <a:t> haben. Ansonsten können Sie Angaben zur steuerlichen Nutzungsdauer machen, mit der Sie durchschnittlich rechnen.  </a:t>
          </a:r>
          <a:endParaRPr lang="de-DE" i="1">
            <a:solidFill>
              <a:schemeClr val="bg2">
                <a:lumMod val="50000"/>
              </a:schemeClr>
            </a:solidFill>
          </a:endParaRPr>
        </a:p>
      </xdr:txBody>
    </xdr:sp>
    <xdr:clientData fLocksWithSheet="0"/>
  </xdr:twoCellAnchor>
  <xdr:twoCellAnchor>
    <xdr:from>
      <xdr:col>0</xdr:col>
      <xdr:colOff>86591</xdr:colOff>
      <xdr:row>47</xdr:row>
      <xdr:rowOff>17317</xdr:rowOff>
    </xdr:from>
    <xdr:to>
      <xdr:col>6</xdr:col>
      <xdr:colOff>813954</xdr:colOff>
      <xdr:row>50</xdr:row>
      <xdr:rowOff>112568</xdr:rowOff>
    </xdr:to>
    <xdr:sp macro="" textlink="" fLocksText="0">
      <xdr:nvSpPr>
        <xdr:cNvPr id="2054" name="Text 6"/>
        <xdr:cNvSpPr txBox="1">
          <a:spLocks noChangeArrowheads="1"/>
        </xdr:cNvSpPr>
      </xdr:nvSpPr>
      <xdr:spPr bwMode="auto">
        <a:xfrm>
          <a:off x="86591" y="7524749"/>
          <a:ext cx="5862204" cy="588819"/>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prstDash val="sysDot"/>
          <a:miter lim="800000"/>
          <a:headEnd/>
          <a:tailEnd/>
        </a:ln>
      </xdr:spPr>
      <xdr:txBody>
        <a:bodyPr/>
        <a:lstStyle/>
        <a:p>
          <a:r>
            <a:rPr lang="de-DE" i="1">
              <a:solidFill>
                <a:schemeClr val="bg2">
                  <a:lumMod val="50000"/>
                </a:schemeClr>
              </a:solidFill>
            </a:rPr>
            <a:t>freier Text....</a:t>
          </a:r>
        </a:p>
      </xdr:txBody>
    </xdr:sp>
    <xdr:clientData fLocksWithSheet="0"/>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sih_abgelehnt.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EXIRUECK.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SIH-kurz.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schinen-Stundensatz"/>
    </sheetNames>
    <sheetDataSet>
      <sheetData sheetId="0">
        <row r="1">
          <cell r="A1" t="str">
            <v>Maschinenstundensatz</v>
          </cell>
        </row>
        <row r="4">
          <cell r="A4" t="str">
            <v>1. AUSGANGSDATEN:</v>
          </cell>
        </row>
        <row r="6">
          <cell r="A6" t="str">
            <v>Wiederbeschaffungswert</v>
          </cell>
          <cell r="B6">
            <v>50000</v>
          </cell>
        </row>
        <row r="7">
          <cell r="A7" t="str">
            <v>Restwert</v>
          </cell>
          <cell r="B7">
            <v>5000</v>
          </cell>
        </row>
        <row r="8">
          <cell r="A8" t="str">
            <v>Abschreibungswert</v>
          </cell>
          <cell r="B8">
            <v>45000</v>
          </cell>
        </row>
        <row r="9">
          <cell r="A9" t="str">
            <v>Nutzungsdauer</v>
          </cell>
          <cell r="B9">
            <v>5</v>
          </cell>
        </row>
        <row r="10">
          <cell r="A10" t="str">
            <v>Laufstunden/Jahr</v>
          </cell>
          <cell r="B10">
            <v>600</v>
          </cell>
          <cell r="C10">
            <v>800</v>
          </cell>
          <cell r="D10">
            <v>1000</v>
          </cell>
          <cell r="E10">
            <v>1200</v>
          </cell>
          <cell r="F10">
            <v>1400</v>
          </cell>
        </row>
        <row r="11">
          <cell r="A11" t="str">
            <v>Kalk. Zinssatz</v>
          </cell>
          <cell r="B11">
            <v>0.05</v>
          </cell>
        </row>
        <row r="13">
          <cell r="A13" t="str">
            <v>2. BERECHNUNG DER JAHRESKOSTEN</v>
          </cell>
        </row>
        <row r="15">
          <cell r="A15" t="str">
            <v>Kalk. Abschreibung</v>
          </cell>
          <cell r="F15">
            <v>9000</v>
          </cell>
        </row>
        <row r="16">
          <cell r="A16" t="str">
            <v>Kalk. Zinsen</v>
          </cell>
          <cell r="F16">
            <v>1250</v>
          </cell>
        </row>
        <row r="17">
          <cell r="A17" t="str">
            <v>Instandhaltungskosten</v>
          </cell>
          <cell r="F17">
            <v>2000</v>
          </cell>
        </row>
        <row r="18">
          <cell r="A18" t="str">
            <v>Sonstige fixe Kosten</v>
          </cell>
          <cell r="F18">
            <v>2000</v>
          </cell>
        </row>
        <row r="19">
          <cell r="A19" t="str">
            <v>Raumkosten</v>
          </cell>
          <cell r="B19">
            <v>30</v>
          </cell>
          <cell r="C19" t="str">
            <v>qm         x</v>
          </cell>
          <cell r="D19">
            <v>3</v>
          </cell>
          <cell r="E19" t="str">
            <v>€/qm          =</v>
          </cell>
          <cell r="F19">
            <v>1080</v>
          </cell>
        </row>
        <row r="20">
          <cell r="A20" t="str">
            <v>Energiekosten</v>
          </cell>
          <cell r="B20">
            <v>25</v>
          </cell>
          <cell r="C20" t="str">
            <v>KW/h     x</v>
          </cell>
          <cell r="D20">
            <v>0.5</v>
          </cell>
          <cell r="E20" t="str">
            <v>€/KW/h      =</v>
          </cell>
          <cell r="F20">
            <v>7500</v>
          </cell>
        </row>
        <row r="21">
          <cell r="A21" t="str">
            <v>Hilfs- u. Betriebsstoffe</v>
          </cell>
          <cell r="B21">
            <v>4</v>
          </cell>
          <cell r="C21" t="str">
            <v>€/h         x</v>
          </cell>
          <cell r="D21">
            <v>600</v>
          </cell>
          <cell r="E21" t="str">
            <v>Std/Jahr     =</v>
          </cell>
          <cell r="F21">
            <v>2400</v>
          </cell>
        </row>
        <row r="22">
          <cell r="A22" t="str">
            <v>Vollkosten im Jahr</v>
          </cell>
          <cell r="F22">
            <v>25230</v>
          </cell>
        </row>
        <row r="25">
          <cell r="A25" t="str">
            <v>3. BERECHNUNG DER KOSTEN JE STUNDE</v>
          </cell>
        </row>
        <row r="27">
          <cell r="C27" t="str">
            <v>Fix</v>
          </cell>
          <cell r="E27" t="str">
            <v>Variabel</v>
          </cell>
        </row>
        <row r="28">
          <cell r="A28" t="str">
            <v>Kostenaufteilung  ----------------&gt;</v>
          </cell>
          <cell r="C28" t="str">
            <v>%</v>
          </cell>
          <cell r="D28" t="str">
            <v>€</v>
          </cell>
          <cell r="E28" t="str">
            <v>%</v>
          </cell>
          <cell r="F28" t="str">
            <v>€</v>
          </cell>
        </row>
        <row r="30">
          <cell r="A30" t="str">
            <v>Kalk. Abschreibung</v>
          </cell>
          <cell r="C30">
            <v>1</v>
          </cell>
          <cell r="D30">
            <v>9000</v>
          </cell>
          <cell r="E30">
            <v>0</v>
          </cell>
          <cell r="F30">
            <v>0</v>
          </cell>
        </row>
        <row r="31">
          <cell r="A31" t="str">
            <v>Kalk. Zinsen</v>
          </cell>
          <cell r="C31">
            <v>1</v>
          </cell>
          <cell r="D31">
            <v>1250</v>
          </cell>
          <cell r="E31">
            <v>0</v>
          </cell>
          <cell r="F31">
            <v>0</v>
          </cell>
        </row>
        <row r="32">
          <cell r="A32" t="str">
            <v>Sonstige fixe Kosten</v>
          </cell>
          <cell r="C32">
            <v>0.5</v>
          </cell>
          <cell r="D32">
            <v>1000</v>
          </cell>
          <cell r="E32">
            <v>0.5</v>
          </cell>
          <cell r="F32">
            <v>1000</v>
          </cell>
        </row>
        <row r="33">
          <cell r="A33" t="str">
            <v>Raumkosten</v>
          </cell>
          <cell r="C33">
            <v>0.75</v>
          </cell>
          <cell r="D33">
            <v>810</v>
          </cell>
          <cell r="E33">
            <v>0.25</v>
          </cell>
          <cell r="F33">
            <v>270</v>
          </cell>
        </row>
        <row r="34">
          <cell r="A34" t="str">
            <v>Instandhaltungskosten</v>
          </cell>
          <cell r="C34">
            <v>0.5</v>
          </cell>
          <cell r="D34">
            <v>1000</v>
          </cell>
          <cell r="E34">
            <v>0.5</v>
          </cell>
          <cell r="F34">
            <v>1000</v>
          </cell>
        </row>
        <row r="35">
          <cell r="A35" t="str">
            <v>Energiekosten</v>
          </cell>
          <cell r="C35">
            <v>0.5</v>
          </cell>
          <cell r="D35">
            <v>3750</v>
          </cell>
          <cell r="E35">
            <v>0.5</v>
          </cell>
          <cell r="F35">
            <v>3750</v>
          </cell>
        </row>
        <row r="36">
          <cell r="A36" t="str">
            <v>Hilfs- u. Betriebsstoffe</v>
          </cell>
          <cell r="C36">
            <v>0.5</v>
          </cell>
          <cell r="D36">
            <v>1200</v>
          </cell>
          <cell r="E36">
            <v>0.5</v>
          </cell>
          <cell r="F36">
            <v>1200</v>
          </cell>
        </row>
        <row r="38">
          <cell r="A38" t="str">
            <v>Kosten pro Jahr      - fix -----------------&gt;</v>
          </cell>
          <cell r="D38">
            <v>18010</v>
          </cell>
          <cell r="F38" t="str">
            <v xml:space="preserve"> </v>
          </cell>
        </row>
        <row r="39">
          <cell r="A39" t="str">
            <v xml:space="preserve">                     - variabel --------------------------------&gt;</v>
          </cell>
          <cell r="F39">
            <v>7220</v>
          </cell>
        </row>
        <row r="41">
          <cell r="D41" t="str">
            <v>Fix</v>
          </cell>
          <cell r="E41" t="str">
            <v>Variabel</v>
          </cell>
          <cell r="F41" t="str">
            <v>Gesamt</v>
          </cell>
        </row>
        <row r="42">
          <cell r="A42" t="str">
            <v>Kosten pro Stunde ----------------&gt;</v>
          </cell>
          <cell r="D42" t="str">
            <v>€/Std.</v>
          </cell>
          <cell r="E42" t="str">
            <v>€/Std.</v>
          </cell>
          <cell r="F42" t="str">
            <v>€/Std.</v>
          </cell>
        </row>
        <row r="43">
          <cell r="A43" t="str">
            <v xml:space="preserve"> </v>
          </cell>
        </row>
        <row r="44">
          <cell r="A44" t="str">
            <v>Kalk. Abschreibung</v>
          </cell>
          <cell r="D44">
            <v>15</v>
          </cell>
          <cell r="E44">
            <v>0</v>
          </cell>
          <cell r="F44">
            <v>15</v>
          </cell>
        </row>
        <row r="45">
          <cell r="A45" t="str">
            <v>Kalk. Zinsen</v>
          </cell>
          <cell r="D45">
            <v>2.0833333333333335</v>
          </cell>
          <cell r="E45">
            <v>0</v>
          </cell>
          <cell r="F45">
            <v>2.0833333333333335</v>
          </cell>
        </row>
        <row r="46">
          <cell r="A46" t="str">
            <v>Instandhaltungskosten</v>
          </cell>
          <cell r="D46">
            <v>1.6666666666666667</v>
          </cell>
          <cell r="E46">
            <v>1.6666666666666667</v>
          </cell>
          <cell r="F46">
            <v>3.3333333333333335</v>
          </cell>
        </row>
        <row r="47">
          <cell r="A47" t="str">
            <v>Sonstige fixe Kosten</v>
          </cell>
          <cell r="D47">
            <v>1.35</v>
          </cell>
          <cell r="E47">
            <v>0.45</v>
          </cell>
          <cell r="F47">
            <v>1.8</v>
          </cell>
        </row>
        <row r="48">
          <cell r="A48" t="str">
            <v>Raumkosten</v>
          </cell>
          <cell r="D48">
            <v>1.6666666666666667</v>
          </cell>
          <cell r="E48">
            <v>1.6666666666666667</v>
          </cell>
          <cell r="F48">
            <v>3.3333333333333335</v>
          </cell>
        </row>
        <row r="49">
          <cell r="A49" t="str">
            <v>Energiekosten</v>
          </cell>
          <cell r="D49">
            <v>6.25</v>
          </cell>
          <cell r="E49">
            <v>6.25</v>
          </cell>
          <cell r="F49">
            <v>12.5</v>
          </cell>
        </row>
        <row r="50">
          <cell r="A50" t="str">
            <v>Hilfs- u. Betriebsstoffe</v>
          </cell>
          <cell r="D50">
            <v>2</v>
          </cell>
          <cell r="E50">
            <v>2</v>
          </cell>
          <cell r="F50">
            <v>4</v>
          </cell>
        </row>
        <row r="52">
          <cell r="A52" t="str">
            <v>Fixe Kosten je Stunde   ----------&gt;</v>
          </cell>
          <cell r="D52">
            <v>30.016666666666669</v>
          </cell>
        </row>
        <row r="53">
          <cell r="A53" t="str">
            <v>Variable Kosten je Stunde  -----------------&gt;</v>
          </cell>
          <cell r="E53">
            <v>12.033333333333333</v>
          </cell>
        </row>
        <row r="54">
          <cell r="A54" t="str">
            <v>Vollkosten je Stunde   -------------------------------&gt;</v>
          </cell>
          <cell r="F54">
            <v>42.05</v>
          </cell>
        </row>
        <row r="56">
          <cell r="A56" t="str">
            <v>(Jeweils ohne Lohnkosten und ohne anteilige Sachgemeinkosten)</v>
          </cell>
        </row>
        <row r="77">
          <cell r="C77">
            <v>18010</v>
          </cell>
        </row>
        <row r="78">
          <cell r="C78">
            <v>7220</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bl"/>
      <sheetName val="Kapitalbedarf"/>
      <sheetName val="Finanzierung"/>
      <sheetName val="Kapitaldienst"/>
      <sheetName val="Sicherheiten"/>
      <sheetName val="Privat"/>
      <sheetName val="Mindestumsatz"/>
      <sheetName val="Rent.Vorsch."/>
      <sheetName val="Prüfung 1. Jahr "/>
      <sheetName val="Prüfung 2. Jahr "/>
      <sheetName val="Prüfung 3. Jahr"/>
      <sheetName val="Betriebsmittel"/>
      <sheetName val="Lohn"/>
      <sheetName val="Finanzplan 1"/>
      <sheetName val="Finanzplan 2"/>
      <sheetName val="EST01"/>
    </sheetNames>
    <sheetDataSet>
      <sheetData sheetId="0">
        <row r="16">
          <cell r="D16" t="str">
            <v>Vorname Name</v>
          </cell>
        </row>
      </sheetData>
      <sheetData sheetId="1">
        <row r="30">
          <cell r="F30">
            <v>0</v>
          </cell>
        </row>
        <row r="42">
          <cell r="F42">
            <v>0</v>
          </cell>
        </row>
      </sheetData>
      <sheetData sheetId="2">
        <row r="1">
          <cell r="AK1">
            <v>0</v>
          </cell>
        </row>
        <row r="2">
          <cell r="AK2">
            <v>0</v>
          </cell>
        </row>
        <row r="3">
          <cell r="AK3">
            <v>8</v>
          </cell>
        </row>
        <row r="4">
          <cell r="AK4">
            <v>6</v>
          </cell>
        </row>
        <row r="7">
          <cell r="AK7">
            <v>9.6040204965700813</v>
          </cell>
        </row>
        <row r="11">
          <cell r="Y11">
            <v>0</v>
          </cell>
        </row>
        <row r="12">
          <cell r="Y12">
            <v>0</v>
          </cell>
        </row>
        <row r="13">
          <cell r="Y13">
            <v>0</v>
          </cell>
        </row>
        <row r="16">
          <cell r="C16">
            <v>0.06</v>
          </cell>
          <cell r="D16">
            <v>1</v>
          </cell>
          <cell r="E16">
            <v>0</v>
          </cell>
          <cell r="F16">
            <v>0</v>
          </cell>
          <cell r="G16">
            <v>10</v>
          </cell>
          <cell r="H16">
            <v>0</v>
          </cell>
        </row>
        <row r="17">
          <cell r="C17">
            <v>0.06</v>
          </cell>
          <cell r="E17">
            <v>0</v>
          </cell>
          <cell r="F17">
            <v>0</v>
          </cell>
          <cell r="G17">
            <v>10</v>
          </cell>
          <cell r="H17">
            <v>0</v>
          </cell>
        </row>
        <row r="18">
          <cell r="C18">
            <v>0.06</v>
          </cell>
          <cell r="E18">
            <v>0</v>
          </cell>
          <cell r="F18">
            <v>0</v>
          </cell>
          <cell r="G18">
            <v>10</v>
          </cell>
          <cell r="H18">
            <v>0</v>
          </cell>
        </row>
      </sheetData>
      <sheetData sheetId="3"/>
      <sheetData sheetId="4"/>
      <sheetData sheetId="5"/>
      <sheetData sheetId="6">
        <row r="14">
          <cell r="A14" t="str">
            <v>./. Unterhalt, Kindergeld</v>
          </cell>
        </row>
        <row r="22">
          <cell r="E22">
            <v>8472</v>
          </cell>
        </row>
        <row r="47">
          <cell r="B47">
            <v>0</v>
          </cell>
        </row>
        <row r="48">
          <cell r="A48" t="str">
            <v>Ausbildungsvergütung</v>
          </cell>
          <cell r="B48">
            <v>0</v>
          </cell>
        </row>
        <row r="49">
          <cell r="A49" t="str">
            <v>Aushilfen</v>
          </cell>
          <cell r="B49">
            <v>0</v>
          </cell>
        </row>
        <row r="50">
          <cell r="A50" t="str">
            <v>Verkauf und Vertrieb</v>
          </cell>
        </row>
        <row r="51">
          <cell r="A51" t="str">
            <v>Büroangestellte</v>
          </cell>
        </row>
        <row r="53">
          <cell r="A53" t="str">
            <v>= Notwendiger gesamter Rohgewinn</v>
          </cell>
        </row>
        <row r="55">
          <cell r="A55" t="str">
            <v>Dieser Rohgewinn wird zur Deckung der betrieblichen Kosten, des Lebensunterhaltes und des vollen Kapitaldienstes benötigt. In welchen betrieblichen Bereichen der Rohgewinn erwirtschaftet werden soll und welcher Mindestumsatz sich daraus ergibt ist Bestandteil der nächsten Berechnung.</v>
          </cell>
        </row>
        <row r="59">
          <cell r="A59" t="str">
            <v>Aufteilung des Rohgewinnes</v>
          </cell>
        </row>
        <row r="63">
          <cell r="A63" t="str">
            <v>Anteil am Rohgewinn Handwerk</v>
          </cell>
        </row>
        <row r="64">
          <cell r="A64" t="str">
            <v>Anteil am Rohgewinn Handel</v>
          </cell>
          <cell r="E64">
            <v>0</v>
          </cell>
        </row>
        <row r="66">
          <cell r="A66" t="str">
            <v>Nach der bisherigen Planung und Analyse könnte der Rohgewinn in der angegebenen Höhe</v>
          </cell>
        </row>
        <row r="67">
          <cell r="A67" t="str">
            <v>im Handwerks- bzw. im Handelsbereich erzielt werden.</v>
          </cell>
        </row>
        <row r="71">
          <cell r="A71" t="str">
            <v>Berechnung des Mindestumsatzes im produzierenden Bereich:</v>
          </cell>
        </row>
        <row r="73">
          <cell r="A73" t="str">
            <v>Materialeinsatz Handwerk</v>
          </cell>
        </row>
        <row r="74">
          <cell r="A74" t="str">
            <v>Erwarteteter Rohgewinn</v>
          </cell>
        </row>
        <row r="75">
          <cell r="A75" t="str">
            <v>daraus berechnet: Materialeinsatz Handwerk in € (gerundet) *)</v>
          </cell>
        </row>
        <row r="77">
          <cell r="A77" t="str">
            <v>= zur Kostendeckung notwendiger Mindestumsatz Handwerk</v>
          </cell>
        </row>
        <row r="79">
          <cell r="A79" t="str">
            <v>Der angegebene Materialeinsatz wurde für den neuen Betrieb geschätzt nach Betriebsvergleich.</v>
          </cell>
        </row>
        <row r="81">
          <cell r="A81" t="str">
            <v xml:space="preserve">   *) Zur Berechnung des Materialeinsatzes: Um aus den vorhandenen Werten (Rohgewinn, prozentualer Material-                                                                                                                                                                                                                                                                                                                                                                         </v>
          </cell>
        </row>
        <row r="82">
          <cell r="A82" t="str">
            <v xml:space="preserve">      einsatzquote) den Materialeinsatz inEuro zu berechnen muss "im Hundert" gerechnet werden. Das geht so:</v>
          </cell>
        </row>
        <row r="84">
          <cell r="A84" t="str">
            <v xml:space="preserve">      Rohgewinn (Wertschöpfung):</v>
          </cell>
        </row>
        <row r="85">
          <cell r="A85" t="str">
            <v xml:space="preserve">      Materialeinsatz                     :</v>
          </cell>
        </row>
        <row r="90">
          <cell r="A90" t="str">
            <v>Berechnung des Mindestumsatzes im Handelsbereich:</v>
          </cell>
        </row>
        <row r="92">
          <cell r="A92" t="str">
            <v xml:space="preserve">   Handelsaufschlag</v>
          </cell>
        </row>
        <row r="93">
          <cell r="A93" t="str">
            <v xml:space="preserve">   Rohgewinn</v>
          </cell>
        </row>
        <row r="94">
          <cell r="A94" t="str">
            <v xml:space="preserve">   daraus berechnet: Bezugspreis der gesamten Handelsware</v>
          </cell>
        </row>
        <row r="96">
          <cell r="A96" t="str">
            <v>= zur Kostendeckung notwendiger Mindestumsatz Handel</v>
          </cell>
        </row>
        <row r="98">
          <cell r="A98" t="str">
            <v>Der angebene Handelsaufschlag entspricht einem durchschnittlich zu erreichenden Aufschlag</v>
          </cell>
        </row>
        <row r="99">
          <cell r="A99" t="str">
            <v>auf das Handelssortiment.</v>
          </cell>
        </row>
      </sheetData>
      <sheetData sheetId="7">
        <row r="14">
          <cell r="L14">
            <v>9000</v>
          </cell>
        </row>
        <row r="15">
          <cell r="L15">
            <v>0</v>
          </cell>
        </row>
        <row r="17">
          <cell r="L17">
            <v>0</v>
          </cell>
        </row>
        <row r="20">
          <cell r="L20">
            <v>9000</v>
          </cell>
        </row>
        <row r="23">
          <cell r="L23">
            <v>9000</v>
          </cell>
        </row>
      </sheetData>
      <sheetData sheetId="8"/>
      <sheetData sheetId="9"/>
      <sheetData sheetId="10"/>
      <sheetData sheetId="11"/>
      <sheetData sheetId="12"/>
      <sheetData sheetId="13"/>
      <sheetData sheetId="14"/>
      <sheetData sheetId="1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dr"/>
      <sheetName val="Privat"/>
      <sheetName val="Kapital"/>
      <sheetName val="Finanzierung"/>
      <sheetName val="Kapitaldienst"/>
      <sheetName val="Mindestumsatz"/>
      <sheetName val="Rent.Vorsch."/>
      <sheetName val="Lohn"/>
      <sheetName val="Masch."/>
      <sheetName val="Liquid"/>
    </sheetNames>
    <sheetDataSet>
      <sheetData sheetId="0" refreshError="1"/>
      <sheetData sheetId="1"/>
      <sheetData sheetId="2" refreshError="1"/>
      <sheetData sheetId="3">
        <row r="1">
          <cell r="AI1">
            <v>0</v>
          </cell>
        </row>
        <row r="2">
          <cell r="AI2">
            <v>0</v>
          </cell>
        </row>
        <row r="3">
          <cell r="AI3">
            <v>8</v>
          </cell>
        </row>
        <row r="4">
          <cell r="AI4">
            <v>5</v>
          </cell>
        </row>
        <row r="7">
          <cell r="AI7">
            <v>9.9509363013351066</v>
          </cell>
        </row>
        <row r="16">
          <cell r="D16">
            <v>0.03</v>
          </cell>
          <cell r="F16">
            <v>0</v>
          </cell>
          <cell r="G16">
            <v>1</v>
          </cell>
          <cell r="H16">
            <v>5</v>
          </cell>
          <cell r="I16">
            <v>0</v>
          </cell>
        </row>
        <row r="17">
          <cell r="D17">
            <v>0.05</v>
          </cell>
          <cell r="E17">
            <v>0.98</v>
          </cell>
          <cell r="F17">
            <v>0</v>
          </cell>
          <cell r="G17">
            <v>1</v>
          </cell>
          <cell r="H17">
            <v>7</v>
          </cell>
          <cell r="I17">
            <v>0</v>
          </cell>
        </row>
        <row r="18">
          <cell r="W18">
            <v>0</v>
          </cell>
        </row>
        <row r="19">
          <cell r="W19">
            <v>0</v>
          </cell>
        </row>
      </sheetData>
      <sheetData sheetId="4"/>
      <sheetData sheetId="5"/>
      <sheetData sheetId="6" refreshError="1"/>
      <sheetData sheetId="7" refreshError="1"/>
      <sheetData sheetId="8" refreshError="1"/>
      <sheetData sheetId="9"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 Id="rId4" Type="http://schemas.openxmlformats.org/officeDocument/2006/relationships/comments" Target="../comments2.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printerSettings" Target="../printerSettings/printerSettings13.bin"/><Relationship Id="rId1" Type="http://schemas.openxmlformats.org/officeDocument/2006/relationships/printerSettings" Target="../printerSettings/printerSettings12.bin"/><Relationship Id="rId4" Type="http://schemas.openxmlformats.org/officeDocument/2006/relationships/comments" Target="../comments3.xm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2"/>
  <sheetViews>
    <sheetView showGridLines="0" showRowColHeaders="0" tabSelected="1" view="pageLayout" zoomScaleNormal="100" workbookViewId="0">
      <selection activeCell="A2" sqref="A2:D2"/>
    </sheetView>
  </sheetViews>
  <sheetFormatPr baseColWidth="10" defaultRowHeight="12" x14ac:dyDescent="0.15"/>
  <cols>
    <col min="1" max="4" width="20.375" customWidth="1"/>
  </cols>
  <sheetData>
    <row r="2" spans="1:4" ht="16.5" thickBot="1" x14ac:dyDescent="0.2">
      <c r="A2" s="370" t="s">
        <v>243</v>
      </c>
      <c r="B2" s="370"/>
      <c r="C2" s="370"/>
      <c r="D2" s="370"/>
    </row>
  </sheetData>
  <sheetProtection sheet="1" objects="1" scenarios="1"/>
  <mergeCells count="1">
    <mergeCell ref="A2:D2"/>
  </mergeCells>
  <pageMargins left="0.7" right="0.7" top="0.78740157499999996" bottom="0.78740157499999996"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dimension ref="A10:G38"/>
  <sheetViews>
    <sheetView showGridLines="0" showRowColHeaders="0" view="pageLayout" zoomScaleNormal="100" workbookViewId="0">
      <selection activeCell="A36" sqref="A36:G38"/>
    </sheetView>
  </sheetViews>
  <sheetFormatPr baseColWidth="10" defaultRowHeight="12" x14ac:dyDescent="0.15"/>
  <cols>
    <col min="1" max="2" width="11" style="4"/>
    <col min="3" max="3" width="10.25" style="4" customWidth="1"/>
    <col min="4" max="6" width="11" style="4"/>
    <col min="7" max="7" width="11.875" style="4" customWidth="1"/>
    <col min="8" max="16384" width="11" style="4"/>
  </cols>
  <sheetData>
    <row r="10" spans="1:7" ht="44.25" x14ac:dyDescent="0.55000000000000004">
      <c r="B10" s="368" t="s">
        <v>21</v>
      </c>
      <c r="C10" s="369"/>
      <c r="D10" s="369"/>
      <c r="E10" s="369"/>
      <c r="F10" s="369"/>
      <c r="G10" s="369"/>
    </row>
    <row r="13" spans="1:7" ht="12.6" customHeight="1" x14ac:dyDescent="0.15"/>
    <row r="14" spans="1:7" s="8" customFormat="1" ht="67.900000000000006" customHeight="1" x14ac:dyDescent="0.55000000000000004">
      <c r="A14" s="6"/>
      <c r="B14" s="7"/>
      <c r="C14" s="18" t="s">
        <v>23</v>
      </c>
      <c r="F14" s="6"/>
    </row>
    <row r="18" spans="3:6" x14ac:dyDescent="0.15">
      <c r="D18" s="9"/>
    </row>
    <row r="19" spans="3:6" ht="15" x14ac:dyDescent="0.2">
      <c r="C19" s="20"/>
      <c r="D19" s="19" t="s">
        <v>1</v>
      </c>
    </row>
    <row r="20" spans="3:6" ht="18" x14ac:dyDescent="0.25">
      <c r="C20" s="20"/>
      <c r="D20" s="21"/>
    </row>
    <row r="21" spans="3:6" ht="15" x14ac:dyDescent="0.2">
      <c r="C21" s="20"/>
      <c r="D21" s="22" t="s">
        <v>70</v>
      </c>
      <c r="E21" s="5"/>
    </row>
    <row r="22" spans="3:6" ht="15" x14ac:dyDescent="0.2">
      <c r="C22" s="20"/>
      <c r="D22" s="22" t="s">
        <v>2</v>
      </c>
      <c r="E22" s="5"/>
    </row>
    <row r="23" spans="3:6" ht="15" x14ac:dyDescent="0.2">
      <c r="C23" s="20"/>
      <c r="D23" s="22" t="s">
        <v>3</v>
      </c>
      <c r="E23" s="5"/>
    </row>
    <row r="24" spans="3:6" ht="15" x14ac:dyDescent="0.2">
      <c r="C24" s="20"/>
      <c r="D24" s="23" t="s">
        <v>4</v>
      </c>
    </row>
    <row r="25" spans="3:6" ht="15.75" x14ac:dyDescent="0.25">
      <c r="C25" s="20"/>
      <c r="D25" s="24"/>
    </row>
    <row r="26" spans="3:6" ht="15.75" x14ac:dyDescent="0.25">
      <c r="C26" s="20"/>
      <c r="D26" s="24"/>
    </row>
    <row r="27" spans="3:6" ht="15.75" x14ac:dyDescent="0.25">
      <c r="C27" s="20"/>
      <c r="D27" s="24"/>
    </row>
    <row r="28" spans="3:6" ht="15.75" x14ac:dyDescent="0.25">
      <c r="C28" s="20"/>
      <c r="D28" s="24"/>
    </row>
    <row r="29" spans="3:6" ht="15.75" x14ac:dyDescent="0.25">
      <c r="C29" s="20"/>
      <c r="D29" s="24"/>
    </row>
    <row r="30" spans="3:6" ht="18" x14ac:dyDescent="0.25">
      <c r="C30" s="25" t="s">
        <v>22</v>
      </c>
      <c r="D30" s="20"/>
    </row>
    <row r="31" spans="3:6" ht="13.5" x14ac:dyDescent="0.25">
      <c r="C31" s="14"/>
      <c r="D31" s="15"/>
      <c r="E31" s="5"/>
      <c r="F31" s="5"/>
    </row>
    <row r="32" spans="3:6" ht="19.5" x14ac:dyDescent="0.35">
      <c r="C32" s="16"/>
      <c r="D32" s="15"/>
      <c r="E32" s="5"/>
      <c r="F32" s="5"/>
    </row>
    <row r="33" spans="1:7" ht="13.5" x14ac:dyDescent="0.25">
      <c r="C33" s="14"/>
      <c r="D33" s="14"/>
    </row>
    <row r="34" spans="1:7" ht="13.5" x14ac:dyDescent="0.25">
      <c r="C34" s="14"/>
      <c r="D34" s="14"/>
    </row>
    <row r="35" spans="1:7" ht="13.5" x14ac:dyDescent="0.25">
      <c r="C35" s="14"/>
      <c r="D35" s="14"/>
    </row>
    <row r="36" spans="1:7" x14ac:dyDescent="0.15">
      <c r="A36" s="366"/>
      <c r="B36" s="367"/>
      <c r="C36" s="367"/>
      <c r="D36" s="367"/>
      <c r="E36" s="367"/>
      <c r="F36" s="367"/>
      <c r="G36" s="367"/>
    </row>
    <row r="37" spans="1:7" x14ac:dyDescent="0.15">
      <c r="A37" s="367"/>
      <c r="B37" s="367"/>
      <c r="C37" s="367"/>
      <c r="D37" s="367"/>
      <c r="E37" s="367"/>
      <c r="F37" s="367"/>
      <c r="G37" s="367"/>
    </row>
    <row r="38" spans="1:7" x14ac:dyDescent="0.15">
      <c r="A38" s="367"/>
      <c r="B38" s="367"/>
      <c r="C38" s="367"/>
      <c r="D38" s="367"/>
      <c r="E38" s="367"/>
      <c r="F38" s="367"/>
      <c r="G38" s="367"/>
    </row>
  </sheetData>
  <sheetProtection sheet="1" objects="1" scenarios="1" selectLockedCells="1"/>
  <customSheetViews>
    <customSheetView guid="{B4F4D360-2808-44EE-BFF6-FDAA3D1F964B}" showPageBreaks="1" showGridLines="0" showRowCol="0" view="pageLayout" topLeftCell="A19">
      <selection activeCell="C30" sqref="C30"/>
      <pageMargins left="0.94488188976377963" right="0.27559055118110237" top="1.299212598425197" bottom="0.6692913385826772" header="1.1023622047244095" footer="0.43307086614173229"/>
      <pageSetup paperSize="9" orientation="portrait" horizontalDpi="4294967292" r:id="rId1"/>
      <headerFooter differentFirst="1" alignWithMargins="0">
        <oddFooter>&amp;R&amp;P</oddFooter>
      </headerFooter>
    </customSheetView>
  </customSheetViews>
  <mergeCells count="2">
    <mergeCell ref="A36:G38"/>
    <mergeCell ref="B10:G10"/>
  </mergeCells>
  <phoneticPr fontId="0" type="noConversion"/>
  <pageMargins left="0.7" right="0.7" top="0.78740157499999996" bottom="0.78740157499999996" header="0.3" footer="0.3"/>
  <pageSetup paperSize="9" orientation="portrait" horizontalDpi="4294967292"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2"/>
  <dimension ref="B2:E56"/>
  <sheetViews>
    <sheetView showGridLines="0" showRowColHeaders="0" view="pageLayout" topLeftCell="A4" zoomScaleNormal="112" workbookViewId="0">
      <selection activeCell="B37" sqref="B37"/>
    </sheetView>
  </sheetViews>
  <sheetFormatPr baseColWidth="10" defaultRowHeight="12" x14ac:dyDescent="0.15"/>
  <cols>
    <col min="1" max="1" width="2.25" customWidth="1"/>
    <col min="2" max="2" width="10.125" customWidth="1"/>
    <col min="3" max="3" width="29.75" customWidth="1"/>
    <col min="4" max="4" width="15.875" customWidth="1"/>
    <col min="5" max="5" width="15" customWidth="1"/>
  </cols>
  <sheetData>
    <row r="2" spans="2:5" ht="19.5" customHeight="1" thickBot="1" x14ac:dyDescent="0.2">
      <c r="B2" s="370" t="s">
        <v>162</v>
      </c>
      <c r="C2" s="370"/>
      <c r="D2" s="370"/>
      <c r="E2" s="370"/>
    </row>
    <row r="3" spans="2:5" ht="8.25" customHeight="1" x14ac:dyDescent="0.2">
      <c r="B3" s="202"/>
      <c r="C3" s="202"/>
      <c r="D3" s="203"/>
      <c r="E3" s="203"/>
    </row>
    <row r="4" spans="2:5" ht="12.75" x14ac:dyDescent="0.2">
      <c r="B4" s="202"/>
      <c r="C4" s="202"/>
      <c r="D4" s="207" t="s">
        <v>76</v>
      </c>
      <c r="E4" s="208" t="s">
        <v>77</v>
      </c>
    </row>
    <row r="5" spans="2:5" ht="7.5" customHeight="1" x14ac:dyDescent="0.2">
      <c r="B5" s="202"/>
      <c r="C5" s="202"/>
      <c r="D5" s="209"/>
      <c r="E5" s="210"/>
    </row>
    <row r="6" spans="2:5" ht="12.75" x14ac:dyDescent="0.2">
      <c r="B6" s="204" t="s">
        <v>78</v>
      </c>
      <c r="C6" s="202"/>
      <c r="D6" s="205">
        <f>SUM(D8:D12)</f>
        <v>0</v>
      </c>
      <c r="E6" s="205">
        <f>D6*12</f>
        <v>0</v>
      </c>
    </row>
    <row r="7" spans="2:5" ht="6.75" customHeight="1" x14ac:dyDescent="0.2">
      <c r="B7" s="202"/>
      <c r="C7" s="202"/>
      <c r="D7" s="205"/>
      <c r="E7" s="205"/>
    </row>
    <row r="8" spans="2:5" ht="12.75" x14ac:dyDescent="0.2">
      <c r="B8" s="202"/>
      <c r="C8" s="202" t="s">
        <v>98</v>
      </c>
      <c r="D8" s="206">
        <v>0</v>
      </c>
      <c r="E8" s="205"/>
    </row>
    <row r="9" spans="2:5" ht="12.75" x14ac:dyDescent="0.2">
      <c r="B9" s="202"/>
      <c r="C9" s="202" t="s">
        <v>103</v>
      </c>
      <c r="D9" s="206">
        <v>0</v>
      </c>
      <c r="E9" s="205"/>
    </row>
    <row r="10" spans="2:5" ht="12.75" x14ac:dyDescent="0.2">
      <c r="B10" s="202"/>
      <c r="C10" s="202" t="s">
        <v>102</v>
      </c>
      <c r="D10" s="206">
        <v>0</v>
      </c>
      <c r="E10" s="205"/>
    </row>
    <row r="11" spans="2:5" ht="12.75" x14ac:dyDescent="0.2">
      <c r="B11" s="202"/>
      <c r="C11" s="202" t="s">
        <v>154</v>
      </c>
      <c r="D11" s="206">
        <v>0</v>
      </c>
      <c r="E11" s="205"/>
    </row>
    <row r="12" spans="2:5" ht="12.75" x14ac:dyDescent="0.2">
      <c r="B12" s="202"/>
      <c r="C12" s="202" t="s">
        <v>171</v>
      </c>
      <c r="D12" s="206">
        <v>0</v>
      </c>
      <c r="E12" s="205"/>
    </row>
    <row r="13" spans="2:5" ht="9" customHeight="1" x14ac:dyDescent="0.2">
      <c r="B13" s="202"/>
      <c r="C13" s="202"/>
      <c r="D13" s="205"/>
      <c r="E13" s="205"/>
    </row>
    <row r="14" spans="2:5" ht="12.75" x14ac:dyDescent="0.2">
      <c r="B14" s="204" t="s">
        <v>104</v>
      </c>
      <c r="C14" s="202"/>
      <c r="D14" s="205">
        <f>SUM(D16:D21)</f>
        <v>0</v>
      </c>
      <c r="E14" s="205">
        <f>D14*12</f>
        <v>0</v>
      </c>
    </row>
    <row r="15" spans="2:5" ht="6.75" customHeight="1" x14ac:dyDescent="0.2">
      <c r="B15" s="202"/>
      <c r="C15" s="202"/>
      <c r="D15" s="205"/>
      <c r="E15" s="205"/>
    </row>
    <row r="16" spans="2:5" ht="12.75" x14ac:dyDescent="0.2">
      <c r="B16" s="202"/>
      <c r="C16" s="202" t="s">
        <v>101</v>
      </c>
      <c r="D16" s="206">
        <v>0</v>
      </c>
      <c r="E16" s="205"/>
    </row>
    <row r="17" spans="2:5" ht="12.75" x14ac:dyDescent="0.2">
      <c r="B17" s="202"/>
      <c r="C17" s="202" t="s">
        <v>79</v>
      </c>
      <c r="D17" s="206">
        <v>0</v>
      </c>
      <c r="E17" s="205"/>
    </row>
    <row r="18" spans="2:5" ht="12.75" x14ac:dyDescent="0.2">
      <c r="B18" s="202"/>
      <c r="C18" s="202" t="s">
        <v>80</v>
      </c>
      <c r="D18" s="206">
        <v>0</v>
      </c>
      <c r="E18" s="205"/>
    </row>
    <row r="19" spans="2:5" ht="12.75" x14ac:dyDescent="0.2">
      <c r="B19" s="202"/>
      <c r="C19" s="202" t="s">
        <v>81</v>
      </c>
      <c r="D19" s="206">
        <v>0</v>
      </c>
      <c r="E19" s="205"/>
    </row>
    <row r="20" spans="2:5" ht="12.75" x14ac:dyDescent="0.2">
      <c r="B20" s="202"/>
      <c r="C20" s="202" t="s">
        <v>82</v>
      </c>
      <c r="D20" s="206">
        <v>0</v>
      </c>
      <c r="E20" s="205"/>
    </row>
    <row r="21" spans="2:5" ht="12.75" x14ac:dyDescent="0.2">
      <c r="B21" s="202"/>
      <c r="C21" s="202" t="s">
        <v>83</v>
      </c>
      <c r="D21" s="206">
        <v>0</v>
      </c>
      <c r="E21" s="205"/>
    </row>
    <row r="22" spans="2:5" ht="9" customHeight="1" x14ac:dyDescent="0.2">
      <c r="B22" s="202"/>
      <c r="C22" s="202"/>
      <c r="D22" s="205"/>
      <c r="E22" s="205"/>
    </row>
    <row r="23" spans="2:5" ht="12.75" x14ac:dyDescent="0.2">
      <c r="B23" s="204" t="s">
        <v>84</v>
      </c>
      <c r="C23" s="202"/>
      <c r="D23" s="205">
        <f>SUM(D25:D28)</f>
        <v>0</v>
      </c>
      <c r="E23" s="205">
        <f>D23*12</f>
        <v>0</v>
      </c>
    </row>
    <row r="24" spans="2:5" ht="6.75" customHeight="1" x14ac:dyDescent="0.2">
      <c r="B24" s="202"/>
      <c r="C24" s="202"/>
      <c r="D24" s="205"/>
      <c r="E24" s="205"/>
    </row>
    <row r="25" spans="2:5" ht="12.75" x14ac:dyDescent="0.2">
      <c r="B25" s="202"/>
      <c r="C25" s="202" t="s">
        <v>85</v>
      </c>
      <c r="D25" s="206">
        <v>0</v>
      </c>
      <c r="E25" s="205"/>
    </row>
    <row r="26" spans="2:5" ht="12.75" x14ac:dyDescent="0.2">
      <c r="B26" s="202"/>
      <c r="C26" s="202" t="s">
        <v>86</v>
      </c>
      <c r="D26" s="206">
        <v>0</v>
      </c>
      <c r="E26" s="205"/>
    </row>
    <row r="27" spans="2:5" ht="12.75" x14ac:dyDescent="0.2">
      <c r="B27" s="202"/>
      <c r="C27" s="202" t="s">
        <v>105</v>
      </c>
      <c r="D27" s="206">
        <v>0</v>
      </c>
      <c r="E27" s="205"/>
    </row>
    <row r="28" spans="2:5" ht="12.75" x14ac:dyDescent="0.2">
      <c r="B28" s="202"/>
      <c r="C28" s="202" t="s">
        <v>106</v>
      </c>
      <c r="D28" s="206">
        <v>0</v>
      </c>
      <c r="E28" s="205"/>
    </row>
    <row r="29" spans="2:5" ht="9" customHeight="1" x14ac:dyDescent="0.2">
      <c r="B29" s="202"/>
      <c r="C29" s="202"/>
      <c r="D29" s="205"/>
      <c r="E29" s="205"/>
    </row>
    <row r="30" spans="2:5" ht="12.75" x14ac:dyDescent="0.2">
      <c r="B30" s="204" t="s">
        <v>87</v>
      </c>
      <c r="C30" s="202"/>
      <c r="D30" s="205">
        <f>SUM(D32:D36)</f>
        <v>0</v>
      </c>
      <c r="E30" s="205">
        <f>D30*12</f>
        <v>0</v>
      </c>
    </row>
    <row r="31" spans="2:5" ht="6.75" customHeight="1" x14ac:dyDescent="0.2">
      <c r="B31" s="202"/>
      <c r="C31" s="202"/>
      <c r="D31" s="205"/>
      <c r="E31" s="205"/>
    </row>
    <row r="32" spans="2:5" ht="12.75" x14ac:dyDescent="0.2">
      <c r="B32" s="202"/>
      <c r="C32" s="202" t="s">
        <v>88</v>
      </c>
      <c r="D32" s="206">
        <v>0</v>
      </c>
      <c r="E32" s="205"/>
    </row>
    <row r="33" spans="2:5" ht="12.75" x14ac:dyDescent="0.2">
      <c r="B33" s="202"/>
      <c r="C33" s="202" t="s">
        <v>100</v>
      </c>
      <c r="D33" s="206">
        <v>0</v>
      </c>
      <c r="E33" s="205"/>
    </row>
    <row r="34" spans="2:5" ht="12.75" x14ac:dyDescent="0.2">
      <c r="B34" s="202"/>
      <c r="C34" s="202" t="s">
        <v>89</v>
      </c>
      <c r="D34" s="206">
        <v>0</v>
      </c>
      <c r="E34" s="205"/>
    </row>
    <row r="35" spans="2:5" ht="12.75" x14ac:dyDescent="0.2">
      <c r="B35" s="202"/>
      <c r="C35" s="202" t="s">
        <v>155</v>
      </c>
      <c r="D35" s="206">
        <v>0</v>
      </c>
      <c r="E35" s="205"/>
    </row>
    <row r="36" spans="2:5" ht="12.75" x14ac:dyDescent="0.2">
      <c r="B36" s="202"/>
      <c r="C36" s="202" t="s">
        <v>96</v>
      </c>
      <c r="D36" s="206">
        <v>0</v>
      </c>
      <c r="E36" s="205"/>
    </row>
    <row r="37" spans="2:5" ht="9" customHeight="1" x14ac:dyDescent="0.2">
      <c r="B37" s="202"/>
      <c r="C37" s="202"/>
      <c r="D37" s="205"/>
      <c r="E37" s="205"/>
    </row>
    <row r="38" spans="2:5" ht="12.75" x14ac:dyDescent="0.2">
      <c r="B38" s="204" t="s">
        <v>90</v>
      </c>
      <c r="C38" s="202"/>
      <c r="D38" s="205">
        <f>SUM(D40:D43)</f>
        <v>0</v>
      </c>
      <c r="E38" s="205">
        <f>D38*12</f>
        <v>0</v>
      </c>
    </row>
    <row r="39" spans="2:5" ht="6.75" customHeight="1" x14ac:dyDescent="0.2">
      <c r="B39" s="202"/>
      <c r="C39" s="202"/>
      <c r="D39" s="205"/>
      <c r="E39" s="205"/>
    </row>
    <row r="40" spans="2:5" ht="12.75" x14ac:dyDescent="0.2">
      <c r="B40" s="202"/>
      <c r="C40" s="202" t="s">
        <v>91</v>
      </c>
      <c r="D40" s="206">
        <v>0</v>
      </c>
      <c r="E40" s="205"/>
    </row>
    <row r="41" spans="2:5" ht="12.75" x14ac:dyDescent="0.2">
      <c r="B41" s="202"/>
      <c r="C41" s="202" t="s">
        <v>92</v>
      </c>
      <c r="D41" s="206">
        <v>0</v>
      </c>
      <c r="E41" s="205"/>
    </row>
    <row r="42" spans="2:5" ht="12.75" x14ac:dyDescent="0.2">
      <c r="B42" s="202"/>
      <c r="C42" s="202" t="s">
        <v>99</v>
      </c>
      <c r="D42" s="206">
        <v>0</v>
      </c>
      <c r="E42" s="205"/>
    </row>
    <row r="43" spans="2:5" ht="12.75" x14ac:dyDescent="0.2">
      <c r="B43" s="202"/>
      <c r="C43" s="202" t="s">
        <v>169</v>
      </c>
      <c r="D43" s="206">
        <v>0</v>
      </c>
      <c r="E43" s="205"/>
    </row>
    <row r="44" spans="2:5" ht="9" customHeight="1" x14ac:dyDescent="0.2">
      <c r="B44" s="202"/>
      <c r="C44" s="202"/>
      <c r="D44" s="205"/>
      <c r="E44" s="205"/>
    </row>
    <row r="45" spans="2:5" ht="12.75" x14ac:dyDescent="0.2">
      <c r="B45" s="204" t="s">
        <v>93</v>
      </c>
      <c r="C45" s="202"/>
      <c r="D45" s="205">
        <f>SUM(D47:D49)</f>
        <v>0</v>
      </c>
      <c r="E45" s="205">
        <f>D45*12</f>
        <v>0</v>
      </c>
    </row>
    <row r="46" spans="2:5" ht="6.75" customHeight="1" x14ac:dyDescent="0.2">
      <c r="B46" s="202"/>
      <c r="C46" s="202"/>
      <c r="D46" s="205"/>
      <c r="E46" s="205"/>
    </row>
    <row r="47" spans="2:5" ht="12.75" x14ac:dyDescent="0.2">
      <c r="B47" s="202"/>
      <c r="C47" s="202" t="s">
        <v>94</v>
      </c>
      <c r="D47" s="206">
        <v>0</v>
      </c>
      <c r="E47" s="205"/>
    </row>
    <row r="48" spans="2:5" ht="12.75" x14ac:dyDescent="0.2">
      <c r="B48" s="202"/>
      <c r="C48" s="202" t="s">
        <v>95</v>
      </c>
      <c r="D48" s="206">
        <v>0</v>
      </c>
      <c r="E48" s="205"/>
    </row>
    <row r="49" spans="2:5" ht="12.75" x14ac:dyDescent="0.2">
      <c r="B49" s="202"/>
      <c r="C49" s="202" t="s">
        <v>96</v>
      </c>
      <c r="D49" s="206">
        <v>0</v>
      </c>
      <c r="E49" s="205"/>
    </row>
    <row r="50" spans="2:5" ht="9" customHeight="1" x14ac:dyDescent="0.2">
      <c r="B50" s="202"/>
      <c r="C50" s="202"/>
      <c r="D50" s="205"/>
      <c r="E50" s="205"/>
    </row>
    <row r="51" spans="2:5" ht="15" x14ac:dyDescent="0.25">
      <c r="B51" s="211" t="s">
        <v>167</v>
      </c>
      <c r="C51" s="212"/>
      <c r="D51" s="213"/>
      <c r="E51" s="214">
        <f>SUM(E6:E50)</f>
        <v>0</v>
      </c>
    </row>
    <row r="52" spans="2:5" ht="10.5" customHeight="1" x14ac:dyDescent="0.15"/>
    <row r="53" spans="2:5" ht="12.75" x14ac:dyDescent="0.2">
      <c r="C53" s="202" t="s">
        <v>168</v>
      </c>
      <c r="E53" s="206">
        <v>11604</v>
      </c>
    </row>
    <row r="54" spans="2:5" ht="9" hidden="1" customHeight="1" x14ac:dyDescent="0.15">
      <c r="E54" s="268"/>
    </row>
    <row r="55" spans="2:5" ht="12.75" x14ac:dyDescent="0.2">
      <c r="C55" s="202" t="s">
        <v>170</v>
      </c>
      <c r="E55" s="267">
        <v>0.25</v>
      </c>
    </row>
    <row r="56" spans="2:5" ht="12.75" x14ac:dyDescent="0.2">
      <c r="C56" s="202" t="s">
        <v>97</v>
      </c>
      <c r="E56" s="205">
        <f>IF(E51=0,0,(E51-E53)*E55)</f>
        <v>0</v>
      </c>
    </row>
  </sheetData>
  <sheetProtection sheet="1" objects="1" scenarios="1"/>
  <customSheetViews>
    <customSheetView guid="{B4F4D360-2808-44EE-BFF6-FDAA3D1F964B}" showPageBreaks="1" showGridLines="0" showRowCol="0" hiddenRows="1" view="pageLayout" topLeftCell="A22">
      <selection activeCell="C30" sqref="C30"/>
      <pageMargins left="0.94488188976377963" right="0.27559055118110237" top="1.299212598425197" bottom="0.6692913385826772" header="1.1023622047244095" footer="0.43307086614173229"/>
      <pageSetup paperSize="9" orientation="portrait" r:id="rId1"/>
      <headerFooter differentFirst="1" alignWithMargins="0">
        <oddHeader xml:space="preserve">&amp;R&amp;"Arial,Standard"&amp;9Gründungsplanung
 </oddHeader>
        <oddFooter>&amp;L&amp;"Arial,Standard"&amp;9Bereitgestellt vom Portal www.selbstaendig-im-handwerk.de&amp;R&amp;"Arial,Standard"&amp;9&amp;P</oddFooter>
      </headerFooter>
    </customSheetView>
  </customSheetViews>
  <mergeCells count="1">
    <mergeCell ref="B2:E2"/>
  </mergeCells>
  <pageMargins left="0.7" right="0.7" top="0.78740157499999996" bottom="0.78740157499999996" header="0.3" footer="0.3"/>
  <pageSetup paperSize="9" orientation="portrait"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dimension ref="B1:E38"/>
  <sheetViews>
    <sheetView showGridLines="0" showRowColHeaders="0" view="pageLayout" topLeftCell="A4" zoomScaleNormal="118" workbookViewId="0">
      <selection activeCell="B37" sqref="B37"/>
    </sheetView>
  </sheetViews>
  <sheetFormatPr baseColWidth="10" defaultRowHeight="12" x14ac:dyDescent="0.15"/>
  <cols>
    <col min="1" max="1" width="2.25" customWidth="1"/>
    <col min="2" max="2" width="38" customWidth="1"/>
  </cols>
  <sheetData>
    <row r="1" spans="2:5" ht="19.5" customHeight="1" thickBot="1" x14ac:dyDescent="0.2">
      <c r="B1" s="370" t="s">
        <v>163</v>
      </c>
      <c r="C1" s="370"/>
      <c r="D1" s="370"/>
      <c r="E1" s="370"/>
    </row>
    <row r="2" spans="2:5" ht="11.25" customHeight="1" x14ac:dyDescent="0.15">
      <c r="B2" s="182" t="s">
        <v>42</v>
      </c>
      <c r="C2" s="183"/>
      <c r="D2" s="183"/>
      <c r="E2" s="183"/>
    </row>
    <row r="3" spans="2:5" ht="12.75" x14ac:dyDescent="0.2">
      <c r="B3" s="183"/>
      <c r="C3" s="184" t="s">
        <v>15</v>
      </c>
      <c r="D3" s="185"/>
      <c r="E3" s="184" t="s">
        <v>15</v>
      </c>
    </row>
    <row r="4" spans="2:5" ht="6.75" customHeight="1" x14ac:dyDescent="0.15">
      <c r="B4" s="182"/>
      <c r="C4" s="182"/>
      <c r="D4" s="182"/>
      <c r="E4" s="182"/>
    </row>
    <row r="5" spans="2:5" ht="12.75" x14ac:dyDescent="0.15">
      <c r="B5" s="186" t="s">
        <v>71</v>
      </c>
      <c r="C5" s="264" t="s">
        <v>164</v>
      </c>
      <c r="D5" s="183"/>
      <c r="E5" s="183"/>
    </row>
    <row r="6" spans="2:5" ht="9" customHeight="1" x14ac:dyDescent="0.15">
      <c r="B6" s="183"/>
      <c r="C6" s="183"/>
      <c r="D6" s="183"/>
      <c r="E6" s="183"/>
    </row>
    <row r="7" spans="2:5" ht="12.75" x14ac:dyDescent="0.15">
      <c r="B7" s="187" t="s">
        <v>134</v>
      </c>
      <c r="C7" s="188">
        <v>0</v>
      </c>
      <c r="D7" s="189" t="s">
        <v>42</v>
      </c>
      <c r="E7" s="189" t="s">
        <v>42</v>
      </c>
    </row>
    <row r="8" spans="2:5" ht="12.75" x14ac:dyDescent="0.15">
      <c r="B8" s="187" t="s">
        <v>135</v>
      </c>
      <c r="C8" s="188">
        <v>0</v>
      </c>
      <c r="D8" s="189" t="s">
        <v>42</v>
      </c>
      <c r="E8" s="189" t="s">
        <v>42</v>
      </c>
    </row>
    <row r="9" spans="2:5" ht="12.75" x14ac:dyDescent="0.15">
      <c r="B9" s="187" t="s">
        <v>127</v>
      </c>
      <c r="C9" s="190">
        <v>0</v>
      </c>
      <c r="D9" s="189" t="s">
        <v>42</v>
      </c>
      <c r="E9" s="189"/>
    </row>
    <row r="10" spans="2:5" ht="12.75" x14ac:dyDescent="0.15">
      <c r="B10" s="187" t="s">
        <v>128</v>
      </c>
      <c r="C10" s="190">
        <v>0</v>
      </c>
      <c r="D10" s="189" t="s">
        <v>42</v>
      </c>
      <c r="E10" s="189"/>
    </row>
    <row r="11" spans="2:5" ht="12.75" x14ac:dyDescent="0.15">
      <c r="B11" s="187" t="s">
        <v>129</v>
      </c>
      <c r="C11" s="190">
        <v>0</v>
      </c>
      <c r="D11" s="189" t="s">
        <v>42</v>
      </c>
      <c r="E11" s="189" t="s">
        <v>42</v>
      </c>
    </row>
    <row r="12" spans="2:5" ht="12.75" x14ac:dyDescent="0.15">
      <c r="B12" s="191" t="s">
        <v>130</v>
      </c>
      <c r="C12" s="192">
        <v>0</v>
      </c>
      <c r="D12" s="189"/>
      <c r="E12" s="189"/>
    </row>
    <row r="13" spans="2:5" ht="12.75" x14ac:dyDescent="0.15">
      <c r="B13" s="187" t="s">
        <v>131</v>
      </c>
      <c r="C13" s="190">
        <v>0</v>
      </c>
      <c r="D13" s="189" t="s">
        <v>42</v>
      </c>
      <c r="E13" s="189" t="s">
        <v>42</v>
      </c>
    </row>
    <row r="14" spans="2:5" ht="12.75" x14ac:dyDescent="0.15">
      <c r="B14" s="191" t="s">
        <v>132</v>
      </c>
      <c r="C14" s="192">
        <v>0</v>
      </c>
      <c r="D14" s="189"/>
      <c r="E14" s="189"/>
    </row>
    <row r="15" spans="2:5" ht="12.75" x14ac:dyDescent="0.15">
      <c r="B15" s="187" t="s">
        <v>133</v>
      </c>
      <c r="C15" s="192">
        <v>0</v>
      </c>
      <c r="D15" s="189"/>
      <c r="E15" s="189"/>
    </row>
    <row r="16" spans="2:5" ht="12.75" x14ac:dyDescent="0.15">
      <c r="B16" s="193" t="s">
        <v>96</v>
      </c>
      <c r="C16" s="194">
        <v>0</v>
      </c>
      <c r="D16" s="195"/>
      <c r="E16" s="195">
        <f>SUM(C7:C16)</f>
        <v>0</v>
      </c>
    </row>
    <row r="17" spans="2:5" ht="12.75" x14ac:dyDescent="0.15">
      <c r="B17" s="183"/>
      <c r="C17" s="189"/>
      <c r="D17" s="189"/>
      <c r="E17" s="189"/>
    </row>
    <row r="18" spans="2:5" ht="12.75" x14ac:dyDescent="0.15">
      <c r="B18" s="183"/>
      <c r="C18" s="189"/>
      <c r="D18" s="189"/>
      <c r="E18" s="189"/>
    </row>
    <row r="19" spans="2:5" ht="12.75" x14ac:dyDescent="0.15">
      <c r="B19" s="186" t="s">
        <v>240</v>
      </c>
      <c r="C19" s="264" t="s">
        <v>164</v>
      </c>
      <c r="D19" s="189"/>
      <c r="E19" s="189" t="s">
        <v>42</v>
      </c>
    </row>
    <row r="20" spans="2:5" ht="9" customHeight="1" x14ac:dyDescent="0.15">
      <c r="B20" s="183"/>
      <c r="C20" s="189" t="s">
        <v>42</v>
      </c>
      <c r="D20" s="189" t="s">
        <v>42</v>
      </c>
      <c r="E20" s="189" t="s">
        <v>42</v>
      </c>
    </row>
    <row r="21" spans="2:5" ht="12.75" x14ac:dyDescent="0.15">
      <c r="B21" s="187" t="s">
        <v>165</v>
      </c>
      <c r="C21" s="190">
        <v>0</v>
      </c>
      <c r="D21" s="189"/>
      <c r="E21" s="189"/>
    </row>
    <row r="22" spans="2:5" ht="12.75" x14ac:dyDescent="0.15">
      <c r="B22" s="187" t="s">
        <v>72</v>
      </c>
      <c r="C22" s="190">
        <v>0</v>
      </c>
      <c r="D22" s="189"/>
      <c r="E22" s="189"/>
    </row>
    <row r="23" spans="2:5" ht="12.75" x14ac:dyDescent="0.15">
      <c r="B23" s="187" t="s">
        <v>160</v>
      </c>
      <c r="C23" s="190">
        <v>0</v>
      </c>
      <c r="D23" s="189"/>
      <c r="E23" s="189"/>
    </row>
    <row r="24" spans="2:5" ht="12.75" x14ac:dyDescent="0.15">
      <c r="B24" s="187" t="s">
        <v>166</v>
      </c>
      <c r="C24" s="190">
        <v>0</v>
      </c>
      <c r="D24" s="189" t="s">
        <v>42</v>
      </c>
      <c r="E24" s="189" t="s">
        <v>42</v>
      </c>
    </row>
    <row r="25" spans="2:5" ht="12.75" x14ac:dyDescent="0.15">
      <c r="B25" s="191" t="s">
        <v>73</v>
      </c>
      <c r="C25" s="196">
        <v>0</v>
      </c>
      <c r="D25" s="197" t="s">
        <v>42</v>
      </c>
      <c r="E25" s="197"/>
    </row>
    <row r="26" spans="2:5" ht="12.75" x14ac:dyDescent="0.15">
      <c r="B26" s="193" t="s">
        <v>74</v>
      </c>
      <c r="C26" s="194">
        <v>0</v>
      </c>
      <c r="D26" s="198" t="s">
        <v>42</v>
      </c>
      <c r="E26" s="198">
        <f>C26+C25+C24+C23+C22+C21</f>
        <v>0</v>
      </c>
    </row>
    <row r="27" spans="2:5" ht="12.75" x14ac:dyDescent="0.15">
      <c r="B27" s="182"/>
      <c r="C27" s="189"/>
      <c r="D27" s="189"/>
      <c r="E27" s="189"/>
    </row>
    <row r="28" spans="2:5" ht="12.75" x14ac:dyDescent="0.15">
      <c r="B28" s="186" t="s">
        <v>75</v>
      </c>
      <c r="C28" s="189" t="s">
        <v>42</v>
      </c>
      <c r="D28" s="189" t="s">
        <v>42</v>
      </c>
      <c r="E28" s="199">
        <f>E16+E26</f>
        <v>0</v>
      </c>
    </row>
    <row r="29" spans="2:5" ht="24" customHeight="1" x14ac:dyDescent="0.15">
      <c r="B29" s="186"/>
      <c r="C29" s="189"/>
      <c r="D29" s="189"/>
      <c r="E29" s="199"/>
    </row>
    <row r="30" spans="2:5" ht="12.75" x14ac:dyDescent="0.15">
      <c r="B30" s="186" t="s">
        <v>144</v>
      </c>
      <c r="C30" s="189"/>
      <c r="D30" s="189"/>
      <c r="E30" s="199"/>
    </row>
    <row r="32" spans="2:5" ht="12.75" x14ac:dyDescent="0.2">
      <c r="B32" s="248" t="s">
        <v>141</v>
      </c>
      <c r="C32" s="190">
        <v>0</v>
      </c>
    </row>
    <row r="33" spans="2:5" ht="12.75" x14ac:dyDescent="0.2">
      <c r="B33" s="248" t="s">
        <v>142</v>
      </c>
      <c r="C33" s="190">
        <v>0</v>
      </c>
    </row>
    <row r="34" spans="2:5" ht="12.75" x14ac:dyDescent="0.2">
      <c r="B34" s="248" t="s">
        <v>143</v>
      </c>
      <c r="C34" s="249">
        <f>E28-C32-C33</f>
        <v>0</v>
      </c>
      <c r="E34" s="199">
        <f>C34+C33+C32</f>
        <v>0</v>
      </c>
    </row>
    <row r="35" spans="2:5" ht="9" customHeight="1" x14ac:dyDescent="0.15"/>
    <row r="36" spans="2:5" ht="12.75" x14ac:dyDescent="0.2">
      <c r="B36" s="265" t="s">
        <v>172</v>
      </c>
      <c r="C36" s="266"/>
      <c r="D36" s="266"/>
      <c r="E36" s="266"/>
    </row>
    <row r="37" spans="2:5" ht="12.75" x14ac:dyDescent="0.2">
      <c r="B37" s="265" t="s">
        <v>173</v>
      </c>
      <c r="C37" s="266"/>
      <c r="D37" s="266"/>
      <c r="E37" s="266"/>
    </row>
    <row r="38" spans="2:5" ht="12.75" x14ac:dyDescent="0.2">
      <c r="B38" s="265" t="s">
        <v>174</v>
      </c>
      <c r="C38" s="266"/>
      <c r="D38" s="266"/>
      <c r="E38" s="266"/>
    </row>
  </sheetData>
  <sheetProtection sheet="1"/>
  <customSheetViews>
    <customSheetView guid="{B4F4D360-2808-44EE-BFF6-FDAA3D1F964B}" showPageBreaks="1" showGridLines="0" showRowCol="0" view="pageLayout" topLeftCell="A10">
      <selection activeCell="C30" sqref="C30"/>
      <pageMargins left="0.94488188976377963" right="0.27559055118110237" top="1.299212598425197" bottom="0.6692913385826772" header="1.1023622047244095" footer="0.43307086614173229"/>
      <pageSetup paperSize="9" orientation="portrait" r:id="rId1"/>
      <headerFooter differentFirst="1" alignWithMargins="0">
        <oddHeader xml:space="preserve">&amp;R&amp;"Arial,Standard"&amp;9Gründungsplanung
 </oddHeader>
        <oddFooter>&amp;L&amp;"Arial,Standard"&amp;9Bereitgestellt vom Portal www.selbstaendig-im-handwerk.de&amp;R&amp;"Arial,Standard"&amp;9&amp;P</oddFooter>
      </headerFooter>
    </customSheetView>
  </customSheetViews>
  <mergeCells count="1">
    <mergeCell ref="B1:E1"/>
  </mergeCells>
  <pageMargins left="0.7" right="0.7" top="0.78740157499999996" bottom="0.78740157499999996" header="0.3" footer="0.3"/>
  <pageSetup paperSize="9"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codeName="Tabelle4"/>
  <dimension ref="A1:G164"/>
  <sheetViews>
    <sheetView showGridLines="0" showRowColHeaders="0" zoomScaleNormal="100" workbookViewId="0">
      <selection activeCell="B37" sqref="B37"/>
    </sheetView>
  </sheetViews>
  <sheetFormatPr baseColWidth="10" defaultColWidth="15.75" defaultRowHeight="12" x14ac:dyDescent="0.15"/>
  <cols>
    <col min="1" max="1" width="4.75" style="1" customWidth="1"/>
    <col min="2" max="2" width="20.75" style="1" customWidth="1"/>
    <col min="3" max="3" width="17" style="1" customWidth="1"/>
    <col min="4" max="5" width="10.75" style="1" customWidth="1"/>
    <col min="6" max="6" width="15.5" style="1" customWidth="1"/>
    <col min="7" max="7" width="4" style="1" customWidth="1"/>
    <col min="8" max="12" width="15.75" style="1"/>
    <col min="13" max="13" width="9.125" style="1" customWidth="1"/>
    <col min="14" max="14" width="10.625" style="1" customWidth="1"/>
    <col min="15" max="16384" width="15.75" style="1"/>
  </cols>
  <sheetData>
    <row r="1" spans="1:7" ht="19.5" customHeight="1" thickBot="1" x14ac:dyDescent="0.2">
      <c r="A1" s="370" t="s">
        <v>125</v>
      </c>
      <c r="B1" s="370"/>
      <c r="C1" s="370"/>
      <c r="D1" s="370"/>
      <c r="E1" s="370"/>
      <c r="F1" s="370"/>
      <c r="G1" s="224"/>
    </row>
    <row r="2" spans="1:7" ht="15" x14ac:dyDescent="0.15">
      <c r="A2" s="201"/>
      <c r="B2" s="200" t="s">
        <v>42</v>
      </c>
      <c r="C2" s="201"/>
      <c r="D2" s="201"/>
      <c r="E2" s="201"/>
      <c r="F2" s="201"/>
      <c r="G2" s="224"/>
    </row>
    <row r="3" spans="1:7" ht="15" x14ac:dyDescent="0.15">
      <c r="A3" s="201"/>
      <c r="B3" s="182" t="s">
        <v>107</v>
      </c>
      <c r="C3" s="225">
        <v>0</v>
      </c>
      <c r="D3" s="182" t="s">
        <v>15</v>
      </c>
      <c r="E3" s="183"/>
      <c r="F3" s="183"/>
      <c r="G3" s="224"/>
    </row>
    <row r="4" spans="1:7" ht="15" x14ac:dyDescent="0.15">
      <c r="A4" s="201"/>
      <c r="B4" s="182" t="s">
        <v>27</v>
      </c>
      <c r="C4" s="226">
        <v>2024</v>
      </c>
      <c r="D4" s="182" t="s">
        <v>42</v>
      </c>
      <c r="E4" s="227" t="s">
        <v>108</v>
      </c>
      <c r="F4" s="228">
        <f>SUP</f>
        <v>0</v>
      </c>
      <c r="G4" s="224"/>
    </row>
    <row r="5" spans="1:7" ht="15" x14ac:dyDescent="0.15">
      <c r="A5" s="201"/>
      <c r="B5" s="182" t="s">
        <v>109</v>
      </c>
      <c r="C5" s="229">
        <v>4.5</v>
      </c>
      <c r="D5" s="182" t="s">
        <v>7</v>
      </c>
      <c r="E5" s="227" t="s">
        <v>110</v>
      </c>
      <c r="F5" s="230">
        <f>SUT</f>
        <v>0</v>
      </c>
      <c r="G5" s="224"/>
    </row>
    <row r="6" spans="1:7" ht="15" x14ac:dyDescent="0.15">
      <c r="A6" s="201"/>
      <c r="B6" s="182" t="s">
        <v>111</v>
      </c>
      <c r="C6" s="226">
        <v>8</v>
      </c>
      <c r="D6" s="182" t="s">
        <v>112</v>
      </c>
      <c r="E6" s="227" t="s">
        <v>113</v>
      </c>
      <c r="F6" s="228">
        <f>SUA</f>
        <v>0</v>
      </c>
      <c r="G6" s="224"/>
    </row>
    <row r="7" spans="1:7" ht="15" x14ac:dyDescent="0.15">
      <c r="A7" s="201"/>
      <c r="B7" s="182" t="s">
        <v>114</v>
      </c>
      <c r="C7" s="226">
        <v>100</v>
      </c>
      <c r="D7" s="182" t="s">
        <v>7</v>
      </c>
      <c r="E7" s="183"/>
      <c r="F7" s="183"/>
      <c r="G7" s="224"/>
    </row>
    <row r="8" spans="1:7" ht="15" x14ac:dyDescent="0.15">
      <c r="A8" s="201"/>
      <c r="B8" s="182" t="s">
        <v>115</v>
      </c>
      <c r="C8" s="226">
        <v>2</v>
      </c>
      <c r="D8" s="182" t="s">
        <v>112</v>
      </c>
      <c r="E8" s="371"/>
      <c r="F8" s="371"/>
      <c r="G8" s="371"/>
    </row>
    <row r="9" spans="1:7" ht="15" x14ac:dyDescent="0.15">
      <c r="A9" s="201"/>
      <c r="B9" s="183"/>
      <c r="C9" s="183"/>
      <c r="D9" s="183"/>
      <c r="E9" s="183"/>
      <c r="F9" s="183"/>
      <c r="G9" s="224"/>
    </row>
    <row r="10" spans="1:7" ht="15" x14ac:dyDescent="0.15">
      <c r="A10" s="201"/>
      <c r="B10" s="182" t="s">
        <v>116</v>
      </c>
      <c r="C10" s="231">
        <f>IF(ISERROR(C5*100/AU+(100-AU)/L),0,(C5*100/AU+(100-AU)/L))</f>
        <v>4.5</v>
      </c>
      <c r="D10" s="183"/>
      <c r="E10" s="231"/>
      <c r="F10" s="183"/>
      <c r="G10" s="224"/>
    </row>
    <row r="11" spans="1:7" ht="15" x14ac:dyDescent="0.15">
      <c r="A11" s="201"/>
      <c r="B11" s="201"/>
      <c r="C11" s="201"/>
      <c r="D11" s="201"/>
      <c r="E11" s="201"/>
      <c r="F11" s="201"/>
      <c r="G11" s="224"/>
    </row>
    <row r="12" spans="1:7" ht="12.75" x14ac:dyDescent="0.15">
      <c r="A12" s="232"/>
      <c r="B12" s="372" t="s">
        <v>117</v>
      </c>
      <c r="C12" s="233" t="s">
        <v>118</v>
      </c>
      <c r="D12" s="372" t="s">
        <v>119</v>
      </c>
      <c r="E12" s="372" t="s">
        <v>120</v>
      </c>
      <c r="F12" s="233" t="s">
        <v>121</v>
      </c>
      <c r="G12" s="224"/>
    </row>
    <row r="13" spans="1:7" ht="12.75" x14ac:dyDescent="0.15">
      <c r="A13" s="232"/>
      <c r="B13" s="372"/>
      <c r="C13" s="233" t="s">
        <v>122</v>
      </c>
      <c r="D13" s="372"/>
      <c r="E13" s="372"/>
      <c r="F13" s="233" t="s">
        <v>123</v>
      </c>
      <c r="G13" s="224"/>
    </row>
    <row r="14" spans="1:7" ht="8.1" customHeight="1" x14ac:dyDescent="0.15">
      <c r="A14" s="234"/>
      <c r="B14" s="234"/>
      <c r="C14" s="235"/>
      <c r="D14" s="236"/>
      <c r="E14" s="236"/>
      <c r="F14" s="237"/>
      <c r="G14" s="224"/>
    </row>
    <row r="15" spans="1:7" ht="12.75" x14ac:dyDescent="0.15">
      <c r="A15" s="238">
        <f>TF</f>
        <v>2</v>
      </c>
      <c r="B15" s="231" t="str">
        <f>IF(TF=1,"Jahr tilgungsfrei","Jahre tilgungsfrei")</f>
        <v>Jahre tilgungsfrei</v>
      </c>
      <c r="C15" s="239">
        <f>B</f>
        <v>0</v>
      </c>
      <c r="D15" s="239">
        <f>C15*P*0.01*A15</f>
        <v>0</v>
      </c>
      <c r="E15" s="239">
        <v>0</v>
      </c>
      <c r="F15" s="239">
        <f>D15</f>
        <v>0</v>
      </c>
      <c r="G15" s="224"/>
    </row>
    <row r="16" spans="1:7" ht="12.75" x14ac:dyDescent="0.15">
      <c r="A16" s="238">
        <f>IF(L&gt;0,A15+1," ")</f>
        <v>3</v>
      </c>
      <c r="B16" s="240">
        <f>IF(A16&lt;&gt;" ",J+TF," ")</f>
        <v>2026</v>
      </c>
      <c r="C16" s="239">
        <f>IF(B16&lt;&gt;" ",C15-E15," ")</f>
        <v>0</v>
      </c>
      <c r="D16" s="239" t="str">
        <f t="shared" ref="D16:D45" si="0">IF(C16=" "," ",C16*P*0.01)</f>
        <v xml:space="preserve"> </v>
      </c>
      <c r="E16" s="239" t="str">
        <f>IF(C16=" "," ",IF(C16&lt;=B/(L-TF),C16,(B)/(L-TF)))</f>
        <v xml:space="preserve"> </v>
      </c>
      <c r="F16" s="239" t="str">
        <f>IF(D16=" "," ",D16+T)</f>
        <v xml:space="preserve"> </v>
      </c>
      <c r="G16" s="224"/>
    </row>
    <row r="17" spans="1:7" ht="12.75" x14ac:dyDescent="0.15">
      <c r="A17" s="238" t="str">
        <f t="shared" ref="A17:A45" si="1">IF(F16&gt;AND(A16,A16&lt;&gt;" "),A16+1," ")</f>
        <v xml:space="preserve"> </v>
      </c>
      <c r="B17" s="240" t="str">
        <f t="shared" ref="B17:B45" si="2">IF(A17&lt;&gt;" ",B16+1," ")</f>
        <v xml:space="preserve"> </v>
      </c>
      <c r="C17" s="239" t="str">
        <f>IF(B17&lt;&gt;" ",C16-T," ")</f>
        <v xml:space="preserve"> </v>
      </c>
      <c r="D17" s="239" t="str">
        <f t="shared" si="0"/>
        <v xml:space="preserve"> </v>
      </c>
      <c r="E17" s="239" t="str">
        <f>IF(C17=" "," ",IF(C17&lt;=(B/100)/(L-TF),C17,(B)/(L-TF)))</f>
        <v xml:space="preserve"> </v>
      </c>
      <c r="F17" s="239" t="str">
        <f>IF(D17=" "," ",D17+T2_)</f>
        <v xml:space="preserve"> </v>
      </c>
      <c r="G17" s="224"/>
    </row>
    <row r="18" spans="1:7" ht="12.75" x14ac:dyDescent="0.15">
      <c r="A18" s="238" t="str">
        <f t="shared" si="1"/>
        <v xml:space="preserve"> </v>
      </c>
      <c r="B18" s="240" t="str">
        <f t="shared" si="2"/>
        <v xml:space="preserve"> </v>
      </c>
      <c r="C18" s="239" t="str">
        <f>IF(B18&lt;&gt;" ",C17-T2_," ")</f>
        <v xml:space="preserve"> </v>
      </c>
      <c r="D18" s="239" t="str">
        <f t="shared" si="0"/>
        <v xml:space="preserve"> </v>
      </c>
      <c r="E18" s="239" t="str">
        <f>IF(C18=" "," ",IF(C18&lt;=(B)/(L-TF),C18,(B)/(L-TF)))</f>
        <v xml:space="preserve"> </v>
      </c>
      <c r="F18" s="239" t="str">
        <f>IF(D18=" "," ",D18+T3_)</f>
        <v xml:space="preserve"> </v>
      </c>
      <c r="G18" s="224"/>
    </row>
    <row r="19" spans="1:7" ht="12.75" x14ac:dyDescent="0.15">
      <c r="A19" s="238" t="str">
        <f t="shared" si="1"/>
        <v xml:space="preserve"> </v>
      </c>
      <c r="B19" s="240" t="str">
        <f t="shared" si="2"/>
        <v xml:space="preserve"> </v>
      </c>
      <c r="C19" s="239" t="str">
        <f>IF(B19&lt;&gt;" ",C18-T3_," ")</f>
        <v xml:space="preserve"> </v>
      </c>
      <c r="D19" s="239" t="str">
        <f t="shared" si="0"/>
        <v xml:space="preserve"> </v>
      </c>
      <c r="E19" s="239" t="str">
        <f>IF(C19=" "," ",IF(C19&lt;=(B)/(L-TF),C19,(B)/(L-TF)))</f>
        <v xml:space="preserve"> </v>
      </c>
      <c r="F19" s="239" t="str">
        <f>IF(D19=" "," ",D19+T4_)</f>
        <v xml:space="preserve"> </v>
      </c>
      <c r="G19" s="224"/>
    </row>
    <row r="20" spans="1:7" ht="12.75" x14ac:dyDescent="0.15">
      <c r="A20" s="238" t="str">
        <f t="shared" si="1"/>
        <v xml:space="preserve"> </v>
      </c>
      <c r="B20" s="240" t="str">
        <f t="shared" si="2"/>
        <v xml:space="preserve"> </v>
      </c>
      <c r="C20" s="239" t="str">
        <f>IF(B20&lt;&gt;" ",C19-T4_," ")</f>
        <v xml:space="preserve"> </v>
      </c>
      <c r="D20" s="239" t="str">
        <f t="shared" si="0"/>
        <v xml:space="preserve"> </v>
      </c>
      <c r="E20" s="239" t="str">
        <f>IF(C20=" "," ",IF(C20&lt;=(B)/(L-TF),C20,(B)/(L-TF)))</f>
        <v xml:space="preserve"> </v>
      </c>
      <c r="F20" s="239" t="str">
        <f>IF(D20=" "," ",D20+T5_)</f>
        <v xml:space="preserve"> </v>
      </c>
      <c r="G20" s="224"/>
    </row>
    <row r="21" spans="1:7" ht="12.75" x14ac:dyDescent="0.15">
      <c r="A21" s="238" t="str">
        <f t="shared" si="1"/>
        <v xml:space="preserve"> </v>
      </c>
      <c r="B21" s="240" t="str">
        <f t="shared" si="2"/>
        <v xml:space="preserve"> </v>
      </c>
      <c r="C21" s="239" t="str">
        <f>IF(B21&lt;&gt;" ",C20-T5_," ")</f>
        <v xml:space="preserve"> </v>
      </c>
      <c r="D21" s="239" t="str">
        <f t="shared" si="0"/>
        <v xml:space="preserve"> </v>
      </c>
      <c r="E21" s="239" t="str">
        <f t="shared" ref="E21:E45" si="3">IF(C21=" "," ",IF(C21&lt;=(B/100)/(L-TF),C21,(B)/(L-TF)))</f>
        <v xml:space="preserve"> </v>
      </c>
      <c r="F21" s="239" t="str">
        <f>IF(D21=" "," ",D21+T6_)</f>
        <v xml:space="preserve"> </v>
      </c>
      <c r="G21" s="224"/>
    </row>
    <row r="22" spans="1:7" ht="12.75" x14ac:dyDescent="0.15">
      <c r="A22" s="238" t="str">
        <f t="shared" si="1"/>
        <v xml:space="preserve"> </v>
      </c>
      <c r="B22" s="240" t="str">
        <f t="shared" si="2"/>
        <v xml:space="preserve"> </v>
      </c>
      <c r="C22" s="239" t="str">
        <f>IF(B22&lt;&gt;" ",C21-T6_," ")</f>
        <v xml:space="preserve"> </v>
      </c>
      <c r="D22" s="239" t="str">
        <f t="shared" si="0"/>
        <v xml:space="preserve"> </v>
      </c>
      <c r="E22" s="239" t="str">
        <f t="shared" si="3"/>
        <v xml:space="preserve"> </v>
      </c>
      <c r="F22" s="239" t="str">
        <f>IF(D22=" "," ",D22+T7_)</f>
        <v xml:space="preserve"> </v>
      </c>
      <c r="G22" s="224"/>
    </row>
    <row r="23" spans="1:7" ht="13.5" x14ac:dyDescent="0.15">
      <c r="A23" s="216" t="str">
        <f t="shared" si="1"/>
        <v xml:space="preserve"> </v>
      </c>
      <c r="B23" s="218" t="str">
        <f t="shared" si="2"/>
        <v xml:space="preserve"> </v>
      </c>
      <c r="C23" s="217" t="str">
        <f>IF(B23&lt;&gt;" ",C22-T7_," ")</f>
        <v xml:space="preserve"> </v>
      </c>
      <c r="D23" s="217" t="str">
        <f t="shared" si="0"/>
        <v xml:space="preserve"> </v>
      </c>
      <c r="E23" s="217" t="str">
        <f t="shared" si="3"/>
        <v xml:space="preserve"> </v>
      </c>
      <c r="F23" s="217" t="str">
        <f>IF(D23=" "," ",D23+T8_)</f>
        <v xml:space="preserve"> </v>
      </c>
      <c r="G23" s="215"/>
    </row>
    <row r="24" spans="1:7" ht="13.5" x14ac:dyDescent="0.15">
      <c r="A24" s="216" t="str">
        <f t="shared" si="1"/>
        <v xml:space="preserve"> </v>
      </c>
      <c r="B24" s="218" t="str">
        <f t="shared" si="2"/>
        <v xml:space="preserve"> </v>
      </c>
      <c r="C24" s="217" t="str">
        <f>IF(B24&lt;&gt;" ",C23-T8_," ")</f>
        <v xml:space="preserve"> </v>
      </c>
      <c r="D24" s="217" t="str">
        <f t="shared" si="0"/>
        <v xml:space="preserve"> </v>
      </c>
      <c r="E24" s="217" t="str">
        <f t="shared" si="3"/>
        <v xml:space="preserve"> </v>
      </c>
      <c r="F24" s="217" t="str">
        <f>IF(D24=" "," ",D24+T9_)</f>
        <v xml:space="preserve"> </v>
      </c>
      <c r="G24" s="215"/>
    </row>
    <row r="25" spans="1:7" ht="13.5" x14ac:dyDescent="0.15">
      <c r="A25" s="216" t="str">
        <f t="shared" si="1"/>
        <v xml:space="preserve"> </v>
      </c>
      <c r="B25" s="218" t="str">
        <f t="shared" si="2"/>
        <v xml:space="preserve"> </v>
      </c>
      <c r="C25" s="217" t="str">
        <f>IF(B25&lt;&gt;" ",C24-T9_," ")</f>
        <v xml:space="preserve"> </v>
      </c>
      <c r="D25" s="217" t="str">
        <f t="shared" si="0"/>
        <v xml:space="preserve"> </v>
      </c>
      <c r="E25" s="217" t="str">
        <f t="shared" si="3"/>
        <v xml:space="preserve"> </v>
      </c>
      <c r="F25" s="217" t="str">
        <f>IF(D25=" "," ",D25+T10_)</f>
        <v xml:space="preserve"> </v>
      </c>
      <c r="G25" s="215"/>
    </row>
    <row r="26" spans="1:7" ht="13.5" x14ac:dyDescent="0.15">
      <c r="A26" s="216" t="str">
        <f t="shared" si="1"/>
        <v xml:space="preserve"> </v>
      </c>
      <c r="B26" s="218" t="str">
        <f t="shared" si="2"/>
        <v xml:space="preserve"> </v>
      </c>
      <c r="C26" s="217" t="str">
        <f>IF(B26&lt;&gt;" ",C25-T10_," ")</f>
        <v xml:space="preserve"> </v>
      </c>
      <c r="D26" s="217" t="str">
        <f t="shared" si="0"/>
        <v xml:space="preserve"> </v>
      </c>
      <c r="E26" s="217" t="str">
        <f t="shared" si="3"/>
        <v xml:space="preserve"> </v>
      </c>
      <c r="F26" s="217" t="str">
        <f>IF(D26=" "," ",D26+T11_)</f>
        <v xml:space="preserve"> </v>
      </c>
      <c r="G26" s="215"/>
    </row>
    <row r="27" spans="1:7" ht="13.5" x14ac:dyDescent="0.15">
      <c r="A27" s="216" t="str">
        <f t="shared" si="1"/>
        <v xml:space="preserve"> </v>
      </c>
      <c r="B27" s="218" t="str">
        <f t="shared" si="2"/>
        <v xml:space="preserve"> </v>
      </c>
      <c r="C27" s="217" t="str">
        <f>IF(B27&lt;&gt;" ",C26-T11_," ")</f>
        <v xml:space="preserve"> </v>
      </c>
      <c r="D27" s="217" t="str">
        <f t="shared" si="0"/>
        <v xml:space="preserve"> </v>
      </c>
      <c r="E27" s="217" t="str">
        <f t="shared" si="3"/>
        <v xml:space="preserve"> </v>
      </c>
      <c r="F27" s="217" t="str">
        <f>IF(D27=" "," ",D27+T12_)</f>
        <v xml:space="preserve"> </v>
      </c>
      <c r="G27" s="215"/>
    </row>
    <row r="28" spans="1:7" ht="13.5" x14ac:dyDescent="0.15">
      <c r="A28" s="216" t="str">
        <f t="shared" si="1"/>
        <v xml:space="preserve"> </v>
      </c>
      <c r="B28" s="218" t="str">
        <f t="shared" si="2"/>
        <v xml:space="preserve"> </v>
      </c>
      <c r="C28" s="217" t="str">
        <f>IF(B28&lt;&gt;" ",C27-T12_," ")</f>
        <v xml:space="preserve"> </v>
      </c>
      <c r="D28" s="217" t="str">
        <f t="shared" si="0"/>
        <v xml:space="preserve"> </v>
      </c>
      <c r="E28" s="217" t="str">
        <f t="shared" si="3"/>
        <v xml:space="preserve"> </v>
      </c>
      <c r="F28" s="217" t="str">
        <f>IF(D28=" "," ",D28+T13_)</f>
        <v xml:space="preserve"> </v>
      </c>
      <c r="G28" s="215"/>
    </row>
    <row r="29" spans="1:7" ht="13.5" x14ac:dyDescent="0.15">
      <c r="A29" s="216" t="str">
        <f t="shared" si="1"/>
        <v xml:space="preserve"> </v>
      </c>
      <c r="B29" s="218" t="str">
        <f t="shared" si="2"/>
        <v xml:space="preserve"> </v>
      </c>
      <c r="C29" s="217" t="str">
        <f>IF(B29&lt;&gt;" ",C28-T13_," ")</f>
        <v xml:space="preserve"> </v>
      </c>
      <c r="D29" s="217" t="str">
        <f t="shared" si="0"/>
        <v xml:space="preserve"> </v>
      </c>
      <c r="E29" s="217" t="str">
        <f t="shared" si="3"/>
        <v xml:space="preserve"> </v>
      </c>
      <c r="F29" s="217" t="str">
        <f>IF(D29=" "," ",D29+T14_)</f>
        <v xml:space="preserve"> </v>
      </c>
      <c r="G29" s="215"/>
    </row>
    <row r="30" spans="1:7" ht="13.5" x14ac:dyDescent="0.15">
      <c r="A30" s="216" t="str">
        <f t="shared" si="1"/>
        <v xml:space="preserve"> </v>
      </c>
      <c r="B30" s="218" t="str">
        <f t="shared" si="2"/>
        <v xml:space="preserve"> </v>
      </c>
      <c r="C30" s="217" t="str">
        <f>IF(B30&lt;&gt;" ",C29-T14_," ")</f>
        <v xml:space="preserve"> </v>
      </c>
      <c r="D30" s="217" t="str">
        <f t="shared" si="0"/>
        <v xml:space="preserve"> </v>
      </c>
      <c r="E30" s="217" t="str">
        <f t="shared" si="3"/>
        <v xml:space="preserve"> </v>
      </c>
      <c r="F30" s="217" t="str">
        <f>IF(D30=" "," ",D30+T15_)</f>
        <v xml:space="preserve"> </v>
      </c>
      <c r="G30" s="215"/>
    </row>
    <row r="31" spans="1:7" ht="13.5" x14ac:dyDescent="0.15">
      <c r="A31" s="216" t="str">
        <f t="shared" si="1"/>
        <v xml:space="preserve"> </v>
      </c>
      <c r="B31" s="218" t="str">
        <f t="shared" si="2"/>
        <v xml:space="preserve"> </v>
      </c>
      <c r="C31" s="217" t="str">
        <f>IF(B31&lt;&gt;" ",C30-T15_," ")</f>
        <v xml:space="preserve"> </v>
      </c>
      <c r="D31" s="217" t="str">
        <f t="shared" si="0"/>
        <v xml:space="preserve"> </v>
      </c>
      <c r="E31" s="217" t="str">
        <f t="shared" si="3"/>
        <v xml:space="preserve"> </v>
      </c>
      <c r="F31" s="217" t="str">
        <f>IF(D31=" "," ",D31+T16_)</f>
        <v xml:space="preserve"> </v>
      </c>
      <c r="G31" s="215"/>
    </row>
    <row r="32" spans="1:7" ht="13.5" x14ac:dyDescent="0.15">
      <c r="A32" s="216" t="str">
        <f t="shared" si="1"/>
        <v xml:space="preserve"> </v>
      </c>
      <c r="B32" s="218" t="str">
        <f t="shared" si="2"/>
        <v xml:space="preserve"> </v>
      </c>
      <c r="C32" s="217" t="str">
        <f>IF(B32&lt;&gt;" ",C31-T16_," ")</f>
        <v xml:space="preserve"> </v>
      </c>
      <c r="D32" s="217" t="str">
        <f t="shared" si="0"/>
        <v xml:space="preserve"> </v>
      </c>
      <c r="E32" s="217" t="str">
        <f t="shared" si="3"/>
        <v xml:space="preserve"> </v>
      </c>
      <c r="F32" s="217" t="str">
        <f>IF(D32=" "," ",D32+T17_)</f>
        <v xml:space="preserve"> </v>
      </c>
      <c r="G32" s="215"/>
    </row>
    <row r="33" spans="1:7" ht="13.5" x14ac:dyDescent="0.15">
      <c r="A33" s="216" t="str">
        <f t="shared" si="1"/>
        <v xml:space="preserve"> </v>
      </c>
      <c r="B33" s="218" t="str">
        <f t="shared" si="2"/>
        <v xml:space="preserve"> </v>
      </c>
      <c r="C33" s="217" t="str">
        <f>IF(B33&lt;&gt;" ",C32-T17_," ")</f>
        <v xml:space="preserve"> </v>
      </c>
      <c r="D33" s="217" t="str">
        <f t="shared" si="0"/>
        <v xml:space="preserve"> </v>
      </c>
      <c r="E33" s="217" t="str">
        <f t="shared" si="3"/>
        <v xml:space="preserve"> </v>
      </c>
      <c r="F33" s="217" t="str">
        <f>IF(D33=" "," ",D33+T18_)</f>
        <v xml:space="preserve"> </v>
      </c>
      <c r="G33" s="215"/>
    </row>
    <row r="34" spans="1:7" ht="13.5" x14ac:dyDescent="0.15">
      <c r="A34" s="216" t="str">
        <f t="shared" si="1"/>
        <v xml:space="preserve"> </v>
      </c>
      <c r="B34" s="218" t="str">
        <f t="shared" si="2"/>
        <v xml:space="preserve"> </v>
      </c>
      <c r="C34" s="217" t="str">
        <f>IF(B34&lt;&gt;" ",C33-T18_," ")</f>
        <v xml:space="preserve"> </v>
      </c>
      <c r="D34" s="217" t="str">
        <f t="shared" si="0"/>
        <v xml:space="preserve"> </v>
      </c>
      <c r="E34" s="217" t="str">
        <f t="shared" si="3"/>
        <v xml:space="preserve"> </v>
      </c>
      <c r="F34" s="217" t="str">
        <f>IF(D34=" "," ",D34+T19_)</f>
        <v xml:space="preserve"> </v>
      </c>
      <c r="G34" s="215"/>
    </row>
    <row r="35" spans="1:7" ht="13.5" x14ac:dyDescent="0.15">
      <c r="A35" s="216" t="str">
        <f t="shared" si="1"/>
        <v xml:space="preserve"> </v>
      </c>
      <c r="B35" s="218" t="str">
        <f t="shared" si="2"/>
        <v xml:space="preserve"> </v>
      </c>
      <c r="C35" s="217" t="str">
        <f>IF(B35&lt;&gt;" ",C34-T19_," ")</f>
        <v xml:space="preserve"> </v>
      </c>
      <c r="D35" s="217" t="str">
        <f t="shared" si="0"/>
        <v xml:space="preserve"> </v>
      </c>
      <c r="E35" s="217" t="str">
        <f t="shared" si="3"/>
        <v xml:space="preserve"> </v>
      </c>
      <c r="F35" s="217" t="str">
        <f>IF(D35=" "," ",D35+T20_)</f>
        <v xml:space="preserve"> </v>
      </c>
      <c r="G35" s="215"/>
    </row>
    <row r="36" spans="1:7" ht="13.5" x14ac:dyDescent="0.15">
      <c r="A36" s="216" t="str">
        <f t="shared" si="1"/>
        <v xml:space="preserve"> </v>
      </c>
      <c r="B36" s="218" t="str">
        <f t="shared" si="2"/>
        <v xml:space="preserve"> </v>
      </c>
      <c r="C36" s="217" t="str">
        <f>IF(B36&lt;&gt;" ",C35-T20_," ")</f>
        <v xml:space="preserve"> </v>
      </c>
      <c r="D36" s="217" t="str">
        <f t="shared" si="0"/>
        <v xml:space="preserve"> </v>
      </c>
      <c r="E36" s="217" t="str">
        <f t="shared" si="3"/>
        <v xml:space="preserve"> </v>
      </c>
      <c r="F36" s="217" t="str">
        <f>IF(D36=" "," ",D36+T21_)</f>
        <v xml:space="preserve"> </v>
      </c>
      <c r="G36" s="215"/>
    </row>
    <row r="37" spans="1:7" ht="13.5" x14ac:dyDescent="0.15">
      <c r="A37" s="216" t="str">
        <f t="shared" si="1"/>
        <v xml:space="preserve"> </v>
      </c>
      <c r="B37" s="218" t="str">
        <f t="shared" si="2"/>
        <v xml:space="preserve"> </v>
      </c>
      <c r="C37" s="217" t="str">
        <f>IF(B37&lt;&gt;" ",C36-T21_," ")</f>
        <v xml:space="preserve"> </v>
      </c>
      <c r="D37" s="217" t="str">
        <f t="shared" si="0"/>
        <v xml:space="preserve"> </v>
      </c>
      <c r="E37" s="217" t="str">
        <f t="shared" si="3"/>
        <v xml:space="preserve"> </v>
      </c>
      <c r="F37" s="217" t="str">
        <f>IF(D37=" "," ",D37+T22_)</f>
        <v xml:space="preserve"> </v>
      </c>
      <c r="G37" s="215"/>
    </row>
    <row r="38" spans="1:7" ht="13.5" x14ac:dyDescent="0.15">
      <c r="A38" s="216" t="str">
        <f t="shared" si="1"/>
        <v xml:space="preserve"> </v>
      </c>
      <c r="B38" s="218" t="str">
        <f t="shared" si="2"/>
        <v xml:space="preserve"> </v>
      </c>
      <c r="C38" s="217" t="str">
        <f>IF(B38&lt;&gt;" ",C37-T22_," ")</f>
        <v xml:space="preserve"> </v>
      </c>
      <c r="D38" s="217" t="str">
        <f t="shared" si="0"/>
        <v xml:space="preserve"> </v>
      </c>
      <c r="E38" s="217" t="str">
        <f t="shared" si="3"/>
        <v xml:space="preserve"> </v>
      </c>
      <c r="F38" s="217" t="str">
        <f>IF(D38=" "," ",D38+T23_)</f>
        <v xml:space="preserve"> </v>
      </c>
      <c r="G38" s="215"/>
    </row>
    <row r="39" spans="1:7" ht="13.5" x14ac:dyDescent="0.15">
      <c r="A39" s="216" t="str">
        <f t="shared" si="1"/>
        <v xml:space="preserve"> </v>
      </c>
      <c r="B39" s="218" t="str">
        <f t="shared" si="2"/>
        <v xml:space="preserve"> </v>
      </c>
      <c r="C39" s="217" t="str">
        <f t="shared" ref="C39:C45" si="4">IF(B39&lt;&gt;" ",C38-T23_," ")</f>
        <v xml:space="preserve"> </v>
      </c>
      <c r="D39" s="217" t="str">
        <f t="shared" si="0"/>
        <v xml:space="preserve"> </v>
      </c>
      <c r="E39" s="217" t="str">
        <f t="shared" si="3"/>
        <v xml:space="preserve"> </v>
      </c>
      <c r="F39" s="217" t="str">
        <f t="shared" ref="F39:F45" si="5">IF(D39=" "," ",D39+T24_)</f>
        <v xml:space="preserve"> </v>
      </c>
      <c r="G39" s="215"/>
    </row>
    <row r="40" spans="1:7" ht="13.5" x14ac:dyDescent="0.15">
      <c r="A40" s="216" t="str">
        <f t="shared" si="1"/>
        <v xml:space="preserve"> </v>
      </c>
      <c r="B40" s="218" t="str">
        <f t="shared" si="2"/>
        <v xml:space="preserve"> </v>
      </c>
      <c r="C40" s="217" t="str">
        <f t="shared" si="4"/>
        <v xml:space="preserve"> </v>
      </c>
      <c r="D40" s="217" t="str">
        <f t="shared" si="0"/>
        <v xml:space="preserve"> </v>
      </c>
      <c r="E40" s="217" t="str">
        <f t="shared" si="3"/>
        <v xml:space="preserve"> </v>
      </c>
      <c r="F40" s="217" t="str">
        <f t="shared" si="5"/>
        <v xml:space="preserve"> </v>
      </c>
      <c r="G40" s="215"/>
    </row>
    <row r="41" spans="1:7" ht="13.5" x14ac:dyDescent="0.15">
      <c r="A41" s="216" t="str">
        <f t="shared" si="1"/>
        <v xml:space="preserve"> </v>
      </c>
      <c r="B41" s="218" t="str">
        <f t="shared" si="2"/>
        <v xml:space="preserve"> </v>
      </c>
      <c r="C41" s="217" t="str">
        <f t="shared" si="4"/>
        <v xml:space="preserve"> </v>
      </c>
      <c r="D41" s="217" t="str">
        <f t="shared" si="0"/>
        <v xml:space="preserve"> </v>
      </c>
      <c r="E41" s="217" t="str">
        <f t="shared" si="3"/>
        <v xml:space="preserve"> </v>
      </c>
      <c r="F41" s="217" t="str">
        <f t="shared" si="5"/>
        <v xml:space="preserve"> </v>
      </c>
      <c r="G41" s="215"/>
    </row>
    <row r="42" spans="1:7" ht="13.5" x14ac:dyDescent="0.15">
      <c r="A42" s="216" t="str">
        <f t="shared" si="1"/>
        <v xml:space="preserve"> </v>
      </c>
      <c r="B42" s="218" t="str">
        <f t="shared" si="2"/>
        <v xml:space="preserve"> </v>
      </c>
      <c r="C42" s="217" t="str">
        <f t="shared" si="4"/>
        <v xml:space="preserve"> </v>
      </c>
      <c r="D42" s="217" t="str">
        <f t="shared" si="0"/>
        <v xml:space="preserve"> </v>
      </c>
      <c r="E42" s="217" t="str">
        <f t="shared" si="3"/>
        <v xml:space="preserve"> </v>
      </c>
      <c r="F42" s="217" t="str">
        <f t="shared" si="5"/>
        <v xml:space="preserve"> </v>
      </c>
      <c r="G42" s="215"/>
    </row>
    <row r="43" spans="1:7" ht="13.5" x14ac:dyDescent="0.15">
      <c r="A43" s="216" t="str">
        <f t="shared" si="1"/>
        <v xml:space="preserve"> </v>
      </c>
      <c r="B43" s="218" t="str">
        <f t="shared" si="2"/>
        <v xml:space="preserve"> </v>
      </c>
      <c r="C43" s="217" t="str">
        <f t="shared" si="4"/>
        <v xml:space="preserve"> </v>
      </c>
      <c r="D43" s="217" t="str">
        <f t="shared" si="0"/>
        <v xml:space="preserve"> </v>
      </c>
      <c r="E43" s="217" t="str">
        <f t="shared" si="3"/>
        <v xml:space="preserve"> </v>
      </c>
      <c r="F43" s="217" t="str">
        <f t="shared" si="5"/>
        <v xml:space="preserve"> </v>
      </c>
      <c r="G43" s="215"/>
    </row>
    <row r="44" spans="1:7" ht="13.5" x14ac:dyDescent="0.15">
      <c r="A44" s="216" t="str">
        <f t="shared" si="1"/>
        <v xml:space="preserve"> </v>
      </c>
      <c r="B44" s="218" t="str">
        <f t="shared" si="2"/>
        <v xml:space="preserve"> </v>
      </c>
      <c r="C44" s="217" t="str">
        <f t="shared" si="4"/>
        <v xml:space="preserve"> </v>
      </c>
      <c r="D44" s="217" t="str">
        <f t="shared" si="0"/>
        <v xml:space="preserve"> </v>
      </c>
      <c r="E44" s="217" t="str">
        <f t="shared" si="3"/>
        <v xml:space="preserve"> </v>
      </c>
      <c r="F44" s="217" t="str">
        <f t="shared" si="5"/>
        <v xml:space="preserve"> </v>
      </c>
      <c r="G44" s="215"/>
    </row>
    <row r="45" spans="1:7" ht="13.5" x14ac:dyDescent="0.15">
      <c r="A45" s="216" t="str">
        <f t="shared" si="1"/>
        <v xml:space="preserve"> </v>
      </c>
      <c r="B45" s="216" t="str">
        <f t="shared" si="2"/>
        <v xml:space="preserve"> </v>
      </c>
      <c r="C45" s="217" t="str">
        <f t="shared" si="4"/>
        <v xml:space="preserve"> </v>
      </c>
      <c r="D45" s="217" t="str">
        <f t="shared" si="0"/>
        <v xml:space="preserve"> </v>
      </c>
      <c r="E45" s="217" t="str">
        <f t="shared" si="3"/>
        <v xml:space="preserve"> </v>
      </c>
      <c r="F45" s="217" t="str">
        <f t="shared" si="5"/>
        <v xml:space="preserve"> </v>
      </c>
      <c r="G45" s="215"/>
    </row>
    <row r="46" spans="1:7" ht="13.5" x14ac:dyDescent="0.15">
      <c r="A46" s="219"/>
      <c r="B46" s="220" t="s">
        <v>124</v>
      </c>
      <c r="C46" s="221" t="s">
        <v>42</v>
      </c>
      <c r="D46" s="222">
        <f>SUM(D15:D45)</f>
        <v>0</v>
      </c>
      <c r="E46" s="222">
        <f>SUM(E15:E45)</f>
        <v>0</v>
      </c>
      <c r="F46" s="222">
        <f>SUM(F15:F45)</f>
        <v>0</v>
      </c>
      <c r="G46" s="215"/>
    </row>
    <row r="47" spans="1:7" ht="16.5" x14ac:dyDescent="0.3">
      <c r="A47" s="223"/>
      <c r="B47" s="223"/>
      <c r="C47" s="223"/>
      <c r="D47" s="223"/>
      <c r="E47" s="223"/>
      <c r="F47" s="223"/>
      <c r="G47" s="17"/>
    </row>
    <row r="48" spans="1:7" ht="13.5" x14ac:dyDescent="0.25">
      <c r="A48" s="17"/>
      <c r="B48" s="17"/>
      <c r="C48" s="17"/>
      <c r="D48" s="17"/>
      <c r="E48" s="17"/>
      <c r="F48" s="17"/>
      <c r="G48" s="17"/>
    </row>
    <row r="49" spans="1:7" ht="13.5" x14ac:dyDescent="0.25">
      <c r="A49" s="17"/>
      <c r="B49" s="17"/>
      <c r="C49" s="17"/>
      <c r="D49" s="17"/>
      <c r="E49" s="17"/>
      <c r="F49" s="17"/>
      <c r="G49" s="17"/>
    </row>
    <row r="50" spans="1:7" ht="13.5" x14ac:dyDescent="0.25">
      <c r="A50" s="17"/>
      <c r="B50" s="17"/>
      <c r="C50" s="17"/>
      <c r="D50" s="17"/>
      <c r="E50" s="17"/>
      <c r="F50" s="17"/>
      <c r="G50" s="17"/>
    </row>
    <row r="51" spans="1:7" ht="13.5" x14ac:dyDescent="0.25">
      <c r="A51" s="17"/>
      <c r="B51" s="17"/>
      <c r="C51" s="17"/>
      <c r="D51" s="17"/>
      <c r="E51" s="17"/>
      <c r="F51" s="17"/>
      <c r="G51" s="17"/>
    </row>
    <row r="52" spans="1:7" ht="13.5" x14ac:dyDescent="0.25">
      <c r="A52" s="17"/>
      <c r="B52" s="17"/>
      <c r="C52" s="17"/>
      <c r="D52" s="17"/>
      <c r="E52" s="17"/>
      <c r="F52" s="17"/>
      <c r="G52" s="17"/>
    </row>
    <row r="53" spans="1:7" ht="13.5" x14ac:dyDescent="0.25">
      <c r="A53" s="17"/>
      <c r="B53" s="17"/>
      <c r="C53" s="17"/>
      <c r="D53" s="17"/>
      <c r="E53" s="17"/>
      <c r="F53" s="17"/>
      <c r="G53" s="17"/>
    </row>
    <row r="54" spans="1:7" ht="13.5" x14ac:dyDescent="0.25">
      <c r="A54" s="17"/>
      <c r="B54" s="17"/>
      <c r="C54" s="17"/>
      <c r="D54" s="17"/>
      <c r="E54" s="17"/>
      <c r="F54" s="17"/>
      <c r="G54" s="17"/>
    </row>
    <row r="55" spans="1:7" ht="13.5" x14ac:dyDescent="0.25">
      <c r="A55" s="17"/>
      <c r="B55" s="17"/>
      <c r="C55" s="17"/>
      <c r="D55" s="17"/>
      <c r="E55" s="17"/>
      <c r="F55" s="17"/>
      <c r="G55" s="17"/>
    </row>
    <row r="56" spans="1:7" ht="13.5" x14ac:dyDescent="0.25">
      <c r="A56" s="17"/>
      <c r="B56" s="17"/>
      <c r="C56" s="17"/>
      <c r="D56" s="17"/>
      <c r="E56" s="17"/>
      <c r="F56" s="17"/>
      <c r="G56" s="17"/>
    </row>
    <row r="57" spans="1:7" ht="13.5" x14ac:dyDescent="0.25">
      <c r="A57" s="17"/>
      <c r="B57" s="17"/>
      <c r="C57" s="17"/>
      <c r="D57" s="17"/>
      <c r="E57" s="17"/>
      <c r="F57" s="17"/>
      <c r="G57" s="17"/>
    </row>
    <row r="58" spans="1:7" ht="13.5" x14ac:dyDescent="0.25">
      <c r="A58" s="17"/>
      <c r="B58" s="17"/>
      <c r="C58" s="17"/>
      <c r="D58" s="17"/>
      <c r="E58" s="17"/>
      <c r="F58" s="17"/>
      <c r="G58" s="17"/>
    </row>
    <row r="59" spans="1:7" ht="13.5" x14ac:dyDescent="0.25">
      <c r="A59" s="17"/>
      <c r="B59" s="17"/>
      <c r="C59" s="17"/>
      <c r="D59" s="17"/>
      <c r="E59" s="17"/>
      <c r="F59" s="17"/>
      <c r="G59" s="17"/>
    </row>
    <row r="60" spans="1:7" ht="13.5" x14ac:dyDescent="0.25">
      <c r="A60" s="17"/>
      <c r="B60" s="17"/>
      <c r="C60" s="17"/>
      <c r="D60" s="17"/>
      <c r="E60" s="17"/>
      <c r="F60" s="17"/>
      <c r="G60" s="17"/>
    </row>
    <row r="61" spans="1:7" ht="13.5" x14ac:dyDescent="0.25">
      <c r="A61" s="17"/>
      <c r="B61" s="17"/>
      <c r="C61" s="17"/>
      <c r="D61" s="17"/>
      <c r="E61" s="17"/>
      <c r="F61" s="17"/>
      <c r="G61" s="17"/>
    </row>
    <row r="62" spans="1:7" ht="13.5" x14ac:dyDescent="0.25">
      <c r="A62" s="17"/>
      <c r="B62" s="17"/>
      <c r="C62" s="17"/>
      <c r="D62" s="17"/>
      <c r="E62" s="17"/>
      <c r="F62" s="17"/>
      <c r="G62" s="17"/>
    </row>
    <row r="63" spans="1:7" ht="13.5" x14ac:dyDescent="0.25">
      <c r="A63" s="17"/>
      <c r="B63" s="17"/>
      <c r="C63" s="17"/>
      <c r="D63" s="17"/>
      <c r="E63" s="17"/>
      <c r="F63" s="17"/>
      <c r="G63" s="17"/>
    </row>
    <row r="64" spans="1:7" ht="13.5" x14ac:dyDescent="0.25">
      <c r="A64" s="17"/>
      <c r="B64" s="17"/>
      <c r="C64" s="17"/>
      <c r="D64" s="17"/>
      <c r="E64" s="17"/>
      <c r="F64" s="17"/>
      <c r="G64" s="17"/>
    </row>
    <row r="65" spans="1:7" ht="13.5" x14ac:dyDescent="0.25">
      <c r="A65" s="17"/>
      <c r="B65" s="17"/>
      <c r="C65" s="17"/>
      <c r="D65" s="17"/>
      <c r="E65" s="17"/>
      <c r="F65" s="17"/>
      <c r="G65" s="17"/>
    </row>
    <row r="66" spans="1:7" ht="13.5" x14ac:dyDescent="0.25">
      <c r="A66" s="17"/>
      <c r="B66" s="17"/>
      <c r="C66" s="17"/>
      <c r="D66" s="17"/>
      <c r="E66" s="17"/>
      <c r="F66" s="17"/>
      <c r="G66" s="17"/>
    </row>
    <row r="67" spans="1:7" ht="13.5" x14ac:dyDescent="0.25">
      <c r="A67" s="17"/>
      <c r="B67" s="17"/>
      <c r="C67" s="17"/>
      <c r="D67" s="17"/>
      <c r="E67" s="17"/>
      <c r="F67" s="17"/>
      <c r="G67" s="17"/>
    </row>
    <row r="68" spans="1:7" ht="13.5" x14ac:dyDescent="0.25">
      <c r="A68" s="17"/>
      <c r="B68" s="17"/>
      <c r="C68" s="17"/>
      <c r="D68" s="17"/>
      <c r="E68" s="17"/>
      <c r="F68" s="17"/>
      <c r="G68" s="17"/>
    </row>
    <row r="69" spans="1:7" ht="13.5" x14ac:dyDescent="0.25">
      <c r="A69" s="17"/>
      <c r="B69" s="17"/>
      <c r="C69" s="17"/>
      <c r="D69" s="17"/>
      <c r="E69" s="17"/>
      <c r="F69" s="17"/>
      <c r="G69" s="17"/>
    </row>
    <row r="70" spans="1:7" ht="13.5" x14ac:dyDescent="0.25">
      <c r="A70" s="17"/>
      <c r="B70" s="17"/>
      <c r="C70" s="17"/>
      <c r="D70" s="17"/>
      <c r="E70" s="17"/>
      <c r="F70" s="17"/>
      <c r="G70" s="17"/>
    </row>
    <row r="71" spans="1:7" ht="13.5" x14ac:dyDescent="0.25">
      <c r="A71" s="17"/>
      <c r="B71" s="17"/>
      <c r="C71" s="17"/>
      <c r="D71" s="17"/>
      <c r="E71" s="17"/>
      <c r="F71" s="17"/>
      <c r="G71" s="17"/>
    </row>
    <row r="72" spans="1:7" ht="13.5" x14ac:dyDescent="0.25">
      <c r="A72" s="17"/>
      <c r="B72" s="17"/>
      <c r="C72" s="17"/>
      <c r="D72" s="17"/>
      <c r="E72" s="17"/>
      <c r="F72" s="17"/>
      <c r="G72" s="17"/>
    </row>
    <row r="73" spans="1:7" ht="13.5" x14ac:dyDescent="0.25">
      <c r="A73" s="17"/>
      <c r="B73" s="17"/>
      <c r="C73" s="17"/>
      <c r="D73" s="17"/>
      <c r="E73" s="17"/>
      <c r="F73" s="17"/>
      <c r="G73" s="17"/>
    </row>
    <row r="74" spans="1:7" ht="13.5" x14ac:dyDescent="0.25">
      <c r="A74" s="17"/>
      <c r="B74" s="17"/>
      <c r="C74" s="17"/>
      <c r="D74" s="17"/>
      <c r="E74" s="17"/>
      <c r="F74" s="17"/>
      <c r="G74" s="17"/>
    </row>
    <row r="75" spans="1:7" ht="13.5" x14ac:dyDescent="0.25">
      <c r="A75" s="17"/>
      <c r="B75" s="17"/>
      <c r="C75" s="17"/>
      <c r="D75" s="17"/>
      <c r="E75" s="17"/>
      <c r="F75" s="17"/>
      <c r="G75" s="17"/>
    </row>
    <row r="76" spans="1:7" ht="13.5" x14ac:dyDescent="0.25">
      <c r="A76" s="17"/>
      <c r="B76" s="17"/>
      <c r="C76" s="17"/>
      <c r="D76" s="17"/>
      <c r="E76" s="17"/>
      <c r="F76" s="17"/>
      <c r="G76" s="17"/>
    </row>
    <row r="77" spans="1:7" ht="13.5" x14ac:dyDescent="0.25">
      <c r="A77" s="17"/>
      <c r="B77" s="17"/>
      <c r="C77" s="17"/>
      <c r="D77" s="17"/>
      <c r="E77" s="17"/>
      <c r="F77" s="17"/>
      <c r="G77" s="17"/>
    </row>
    <row r="78" spans="1:7" ht="13.5" x14ac:dyDescent="0.25">
      <c r="A78" s="17"/>
      <c r="B78" s="17"/>
      <c r="C78" s="17"/>
      <c r="D78" s="17"/>
      <c r="E78" s="17"/>
      <c r="F78" s="17"/>
      <c r="G78" s="17"/>
    </row>
    <row r="79" spans="1:7" ht="13.5" x14ac:dyDescent="0.25">
      <c r="A79" s="17"/>
      <c r="B79" s="17"/>
      <c r="C79" s="17"/>
      <c r="D79" s="17"/>
      <c r="E79" s="17"/>
      <c r="F79" s="17"/>
      <c r="G79" s="17"/>
    </row>
    <row r="80" spans="1:7" ht="13.5" x14ac:dyDescent="0.25">
      <c r="A80" s="17"/>
      <c r="B80" s="17"/>
      <c r="C80" s="17"/>
      <c r="D80" s="17"/>
      <c r="E80" s="17"/>
      <c r="F80" s="17"/>
      <c r="G80" s="17"/>
    </row>
    <row r="81" spans="1:7" ht="13.5" x14ac:dyDescent="0.25">
      <c r="A81" s="17"/>
      <c r="B81" s="17"/>
      <c r="C81" s="17"/>
      <c r="D81" s="17"/>
      <c r="E81" s="17"/>
      <c r="F81" s="17"/>
      <c r="G81" s="17"/>
    </row>
    <row r="82" spans="1:7" ht="13.5" x14ac:dyDescent="0.25">
      <c r="A82" s="17"/>
      <c r="B82" s="17"/>
      <c r="C82" s="17"/>
      <c r="D82" s="17"/>
      <c r="E82" s="17"/>
      <c r="F82" s="17"/>
      <c r="G82" s="17"/>
    </row>
    <row r="83" spans="1:7" ht="13.5" x14ac:dyDescent="0.25">
      <c r="A83" s="17"/>
      <c r="B83" s="17"/>
      <c r="C83" s="17"/>
      <c r="D83" s="17"/>
      <c r="E83" s="17"/>
      <c r="F83" s="17"/>
      <c r="G83" s="17"/>
    </row>
    <row r="84" spans="1:7" ht="13.5" x14ac:dyDescent="0.25">
      <c r="A84" s="17"/>
      <c r="B84" s="17"/>
      <c r="C84" s="17"/>
      <c r="D84" s="17"/>
      <c r="E84" s="17"/>
      <c r="F84" s="17"/>
      <c r="G84" s="17"/>
    </row>
    <row r="85" spans="1:7" ht="13.5" x14ac:dyDescent="0.25">
      <c r="A85" s="17"/>
      <c r="B85" s="17"/>
      <c r="C85" s="17"/>
      <c r="D85" s="17"/>
      <c r="E85" s="17"/>
      <c r="F85" s="17"/>
      <c r="G85" s="17"/>
    </row>
    <row r="86" spans="1:7" ht="13.5" x14ac:dyDescent="0.25">
      <c r="A86" s="17"/>
      <c r="B86" s="17"/>
      <c r="C86" s="17"/>
      <c r="D86" s="17"/>
      <c r="E86" s="17"/>
      <c r="F86" s="17"/>
      <c r="G86" s="17"/>
    </row>
    <row r="87" spans="1:7" ht="13.5" x14ac:dyDescent="0.25">
      <c r="A87" s="17"/>
      <c r="B87" s="17"/>
      <c r="C87" s="17"/>
      <c r="D87" s="17"/>
      <c r="E87" s="17"/>
      <c r="F87" s="17"/>
      <c r="G87" s="17"/>
    </row>
    <row r="88" spans="1:7" ht="13.5" x14ac:dyDescent="0.25">
      <c r="A88" s="17"/>
      <c r="B88" s="17"/>
      <c r="C88" s="17"/>
      <c r="D88" s="17"/>
      <c r="E88" s="17"/>
      <c r="F88" s="17"/>
      <c r="G88" s="17"/>
    </row>
    <row r="89" spans="1:7" ht="13.5" x14ac:dyDescent="0.25">
      <c r="A89" s="17"/>
      <c r="B89" s="17"/>
      <c r="C89" s="17"/>
      <c r="D89" s="17"/>
      <c r="E89" s="17"/>
      <c r="F89" s="17"/>
      <c r="G89" s="17"/>
    </row>
    <row r="90" spans="1:7" ht="13.5" x14ac:dyDescent="0.25">
      <c r="A90" s="17"/>
      <c r="B90" s="17"/>
      <c r="C90" s="17"/>
      <c r="D90" s="17"/>
      <c r="E90" s="17"/>
      <c r="F90" s="17"/>
      <c r="G90" s="17"/>
    </row>
    <row r="91" spans="1:7" ht="13.5" x14ac:dyDescent="0.25">
      <c r="A91" s="17"/>
      <c r="B91" s="17"/>
      <c r="C91" s="17"/>
      <c r="D91" s="17"/>
      <c r="E91" s="17"/>
      <c r="F91" s="17"/>
      <c r="G91" s="17"/>
    </row>
    <row r="92" spans="1:7" ht="13.5" x14ac:dyDescent="0.25">
      <c r="A92" s="17"/>
      <c r="B92" s="17"/>
      <c r="C92" s="17"/>
      <c r="D92" s="17"/>
      <c r="E92" s="17"/>
      <c r="F92" s="17"/>
      <c r="G92" s="17"/>
    </row>
    <row r="93" spans="1:7" ht="13.5" x14ac:dyDescent="0.25">
      <c r="A93" s="17"/>
      <c r="B93" s="17"/>
      <c r="C93" s="17"/>
      <c r="D93" s="17"/>
      <c r="E93" s="17"/>
      <c r="F93" s="17"/>
      <c r="G93" s="17"/>
    </row>
    <row r="94" spans="1:7" ht="13.5" x14ac:dyDescent="0.25">
      <c r="A94" s="17"/>
      <c r="B94" s="17"/>
      <c r="C94" s="17"/>
      <c r="D94" s="17"/>
      <c r="E94" s="17"/>
      <c r="F94" s="17"/>
      <c r="G94" s="17"/>
    </row>
    <row r="95" spans="1:7" ht="13.5" x14ac:dyDescent="0.25">
      <c r="A95" s="17"/>
      <c r="B95" s="17"/>
      <c r="C95" s="17"/>
      <c r="D95" s="17"/>
      <c r="E95" s="17"/>
      <c r="F95" s="17"/>
      <c r="G95" s="17"/>
    </row>
    <row r="96" spans="1:7" ht="13.5" x14ac:dyDescent="0.25">
      <c r="A96" s="17"/>
      <c r="B96" s="17"/>
      <c r="C96" s="17"/>
      <c r="D96" s="17"/>
      <c r="E96" s="17"/>
      <c r="F96" s="17"/>
      <c r="G96" s="17"/>
    </row>
    <row r="97" spans="1:7" ht="13.5" x14ac:dyDescent="0.25">
      <c r="A97" s="17"/>
      <c r="B97" s="17"/>
      <c r="C97" s="17"/>
      <c r="D97" s="17"/>
      <c r="E97" s="17"/>
      <c r="F97" s="17"/>
      <c r="G97" s="17"/>
    </row>
    <row r="98" spans="1:7" ht="13.5" x14ac:dyDescent="0.25">
      <c r="A98" s="17"/>
      <c r="B98" s="17"/>
      <c r="C98" s="17"/>
      <c r="D98" s="17"/>
      <c r="E98" s="17"/>
      <c r="F98" s="17"/>
      <c r="G98" s="17"/>
    </row>
    <row r="99" spans="1:7" ht="13.5" x14ac:dyDescent="0.25">
      <c r="A99" s="17"/>
      <c r="B99" s="17"/>
      <c r="C99" s="17"/>
      <c r="D99" s="17"/>
      <c r="E99" s="17"/>
      <c r="F99" s="17"/>
      <c r="G99" s="17"/>
    </row>
    <row r="100" spans="1:7" ht="13.5" x14ac:dyDescent="0.25">
      <c r="A100" s="17"/>
      <c r="B100" s="17"/>
      <c r="C100" s="17"/>
      <c r="D100" s="17"/>
      <c r="E100" s="17"/>
      <c r="F100" s="17"/>
      <c r="G100" s="17"/>
    </row>
    <row r="101" spans="1:7" ht="13.5" x14ac:dyDescent="0.25">
      <c r="A101" s="17"/>
      <c r="B101" s="17"/>
      <c r="C101" s="17"/>
      <c r="D101" s="17"/>
      <c r="E101" s="17"/>
      <c r="F101" s="17"/>
      <c r="G101" s="17"/>
    </row>
    <row r="102" spans="1:7" ht="13.5" x14ac:dyDescent="0.25">
      <c r="A102" s="17"/>
      <c r="B102" s="17"/>
      <c r="C102" s="17"/>
      <c r="D102" s="17"/>
      <c r="E102" s="17"/>
      <c r="F102" s="17"/>
      <c r="G102" s="17"/>
    </row>
    <row r="103" spans="1:7" ht="13.5" x14ac:dyDescent="0.25">
      <c r="A103" s="17"/>
      <c r="B103" s="17"/>
      <c r="C103" s="17"/>
      <c r="D103" s="17"/>
      <c r="E103" s="17"/>
      <c r="F103" s="17"/>
      <c r="G103" s="17"/>
    </row>
    <row r="104" spans="1:7" ht="13.5" x14ac:dyDescent="0.25">
      <c r="A104" s="17"/>
      <c r="B104" s="17"/>
      <c r="C104" s="17"/>
      <c r="D104" s="17"/>
      <c r="E104" s="17"/>
      <c r="F104" s="17"/>
      <c r="G104" s="17"/>
    </row>
    <row r="105" spans="1:7" ht="13.5" x14ac:dyDescent="0.25">
      <c r="A105" s="17"/>
      <c r="B105" s="17"/>
      <c r="C105" s="17"/>
      <c r="D105" s="17"/>
      <c r="E105" s="17"/>
      <c r="F105" s="17"/>
      <c r="G105" s="17"/>
    </row>
    <row r="106" spans="1:7" ht="13.5" x14ac:dyDescent="0.25">
      <c r="A106" s="17"/>
      <c r="B106" s="17"/>
      <c r="C106" s="17"/>
      <c r="D106" s="17"/>
      <c r="E106" s="17"/>
      <c r="F106" s="17"/>
      <c r="G106" s="17"/>
    </row>
    <row r="107" spans="1:7" ht="13.5" x14ac:dyDescent="0.25">
      <c r="A107" s="17"/>
      <c r="B107" s="17"/>
      <c r="C107" s="17"/>
      <c r="D107" s="17"/>
      <c r="E107" s="17"/>
      <c r="F107" s="17"/>
      <c r="G107" s="17"/>
    </row>
    <row r="108" spans="1:7" ht="13.5" x14ac:dyDescent="0.25">
      <c r="A108" s="17"/>
      <c r="B108" s="17"/>
      <c r="C108" s="17"/>
      <c r="D108" s="17"/>
      <c r="E108" s="17"/>
      <c r="F108" s="17"/>
      <c r="G108" s="17"/>
    </row>
    <row r="109" spans="1:7" ht="13.5" x14ac:dyDescent="0.25">
      <c r="A109" s="17"/>
      <c r="B109" s="17"/>
      <c r="C109" s="17"/>
      <c r="D109" s="17"/>
      <c r="E109" s="17"/>
      <c r="F109" s="17"/>
      <c r="G109" s="17"/>
    </row>
    <row r="110" spans="1:7" ht="13.5" x14ac:dyDescent="0.25">
      <c r="A110" s="17"/>
      <c r="B110" s="17"/>
      <c r="C110" s="17"/>
      <c r="D110" s="17"/>
      <c r="E110" s="17"/>
      <c r="F110" s="17"/>
      <c r="G110" s="17"/>
    </row>
    <row r="111" spans="1:7" ht="13.5" x14ac:dyDescent="0.25">
      <c r="A111" s="17"/>
      <c r="B111" s="17"/>
      <c r="C111" s="17"/>
      <c r="D111" s="17"/>
      <c r="E111" s="17"/>
      <c r="F111" s="17"/>
      <c r="G111" s="17"/>
    </row>
    <row r="112" spans="1:7" ht="13.5" x14ac:dyDescent="0.25">
      <c r="A112" s="17"/>
      <c r="B112" s="17"/>
      <c r="C112" s="17"/>
      <c r="D112" s="17"/>
      <c r="E112" s="17"/>
      <c r="F112" s="17"/>
      <c r="G112" s="17"/>
    </row>
    <row r="113" spans="1:7" ht="13.5" x14ac:dyDescent="0.25">
      <c r="A113" s="17"/>
      <c r="B113" s="17"/>
      <c r="C113" s="17"/>
      <c r="D113" s="17"/>
      <c r="E113" s="17"/>
      <c r="F113" s="17"/>
      <c r="G113" s="17"/>
    </row>
    <row r="114" spans="1:7" ht="13.5" x14ac:dyDescent="0.25">
      <c r="A114" s="17"/>
      <c r="B114" s="17"/>
      <c r="C114" s="17"/>
      <c r="D114" s="17"/>
      <c r="E114" s="17"/>
      <c r="F114" s="17"/>
      <c r="G114" s="17"/>
    </row>
    <row r="115" spans="1:7" ht="13.5" x14ac:dyDescent="0.25">
      <c r="A115" s="17"/>
      <c r="B115" s="17"/>
      <c r="C115" s="17"/>
      <c r="D115" s="17"/>
      <c r="E115" s="17"/>
      <c r="F115" s="17"/>
      <c r="G115" s="17"/>
    </row>
    <row r="116" spans="1:7" ht="13.5" x14ac:dyDescent="0.25">
      <c r="A116" s="17"/>
      <c r="B116" s="17"/>
      <c r="C116" s="17"/>
      <c r="D116" s="17"/>
      <c r="E116" s="17"/>
      <c r="F116" s="17"/>
      <c r="G116" s="17"/>
    </row>
    <row r="117" spans="1:7" ht="13.5" x14ac:dyDescent="0.25">
      <c r="A117" s="17"/>
      <c r="B117" s="17"/>
      <c r="C117" s="17"/>
      <c r="D117" s="17"/>
      <c r="E117" s="17"/>
      <c r="F117" s="17"/>
      <c r="G117" s="17"/>
    </row>
    <row r="118" spans="1:7" ht="13.5" x14ac:dyDescent="0.25">
      <c r="A118" s="17"/>
      <c r="B118" s="17"/>
      <c r="C118" s="17"/>
      <c r="D118" s="17"/>
      <c r="E118" s="17"/>
      <c r="F118" s="17"/>
      <c r="G118" s="17"/>
    </row>
    <row r="119" spans="1:7" ht="13.5" x14ac:dyDescent="0.25">
      <c r="A119" s="17"/>
      <c r="B119" s="17"/>
      <c r="C119" s="17"/>
      <c r="D119" s="17"/>
      <c r="E119" s="17"/>
      <c r="F119" s="17"/>
      <c r="G119" s="17"/>
    </row>
    <row r="120" spans="1:7" ht="13.5" x14ac:dyDescent="0.25">
      <c r="A120" s="17"/>
      <c r="B120" s="17"/>
      <c r="C120" s="17"/>
      <c r="D120" s="17"/>
      <c r="E120" s="17"/>
      <c r="F120" s="17"/>
      <c r="G120" s="17"/>
    </row>
    <row r="121" spans="1:7" ht="13.5" x14ac:dyDescent="0.25">
      <c r="A121" s="17"/>
      <c r="B121" s="17"/>
      <c r="C121" s="17"/>
      <c r="D121" s="17"/>
      <c r="E121" s="17"/>
      <c r="F121" s="17"/>
      <c r="G121" s="17"/>
    </row>
    <row r="122" spans="1:7" ht="13.5" x14ac:dyDescent="0.25">
      <c r="A122" s="17"/>
      <c r="B122" s="17"/>
      <c r="C122" s="17"/>
      <c r="D122" s="17"/>
      <c r="E122" s="17"/>
      <c r="F122" s="17"/>
      <c r="G122" s="17"/>
    </row>
    <row r="123" spans="1:7" ht="13.5" x14ac:dyDescent="0.25">
      <c r="A123" s="17"/>
      <c r="B123" s="17"/>
      <c r="C123" s="17"/>
      <c r="D123" s="17"/>
      <c r="E123" s="17"/>
      <c r="F123" s="17"/>
      <c r="G123" s="17"/>
    </row>
    <row r="124" spans="1:7" ht="13.5" x14ac:dyDescent="0.25">
      <c r="A124" s="17"/>
      <c r="B124" s="17"/>
      <c r="C124" s="17"/>
      <c r="D124" s="17"/>
      <c r="E124" s="17"/>
      <c r="F124" s="17"/>
      <c r="G124" s="17"/>
    </row>
    <row r="125" spans="1:7" ht="13.5" x14ac:dyDescent="0.25">
      <c r="A125" s="17"/>
      <c r="B125" s="17"/>
      <c r="C125" s="17"/>
      <c r="D125" s="17"/>
      <c r="E125" s="17"/>
      <c r="F125" s="17"/>
      <c r="G125" s="17"/>
    </row>
    <row r="126" spans="1:7" ht="13.5" x14ac:dyDescent="0.25">
      <c r="A126" s="17"/>
      <c r="B126" s="17"/>
      <c r="C126" s="17"/>
      <c r="D126" s="17"/>
      <c r="E126" s="17"/>
      <c r="F126" s="17"/>
      <c r="G126" s="17"/>
    </row>
    <row r="127" spans="1:7" ht="13.5" x14ac:dyDescent="0.25">
      <c r="A127" s="17"/>
      <c r="B127" s="17"/>
      <c r="C127" s="17"/>
      <c r="D127" s="17"/>
      <c r="E127" s="17"/>
      <c r="F127" s="17"/>
      <c r="G127" s="17"/>
    </row>
    <row r="128" spans="1:7" ht="13.5" x14ac:dyDescent="0.25">
      <c r="A128" s="17"/>
      <c r="B128" s="17"/>
      <c r="C128" s="17"/>
      <c r="D128" s="17"/>
      <c r="E128" s="17"/>
      <c r="F128" s="17"/>
      <c r="G128" s="17"/>
    </row>
    <row r="129" spans="1:7" ht="13.5" x14ac:dyDescent="0.25">
      <c r="A129" s="17"/>
      <c r="B129" s="17"/>
      <c r="C129" s="17"/>
      <c r="D129" s="17"/>
      <c r="E129" s="17"/>
      <c r="F129" s="17"/>
      <c r="G129" s="17"/>
    </row>
    <row r="130" spans="1:7" ht="13.5" x14ac:dyDescent="0.25">
      <c r="A130" s="17"/>
      <c r="B130" s="17"/>
      <c r="C130" s="17"/>
      <c r="D130" s="17"/>
      <c r="E130" s="17"/>
      <c r="F130" s="17"/>
      <c r="G130" s="17"/>
    </row>
    <row r="131" spans="1:7" ht="13.5" x14ac:dyDescent="0.25">
      <c r="A131" s="17"/>
      <c r="B131" s="17"/>
      <c r="C131" s="17"/>
      <c r="D131" s="17"/>
      <c r="E131" s="17"/>
      <c r="F131" s="17"/>
      <c r="G131" s="17"/>
    </row>
    <row r="132" spans="1:7" ht="13.5" x14ac:dyDescent="0.25">
      <c r="A132" s="17"/>
      <c r="B132" s="17"/>
      <c r="C132" s="17"/>
      <c r="D132" s="17"/>
      <c r="E132" s="17"/>
      <c r="F132" s="17"/>
      <c r="G132" s="17"/>
    </row>
    <row r="133" spans="1:7" ht="13.5" x14ac:dyDescent="0.25">
      <c r="A133" s="17"/>
      <c r="B133" s="17"/>
      <c r="C133" s="17"/>
      <c r="D133" s="17"/>
      <c r="E133" s="17"/>
      <c r="F133" s="17"/>
      <c r="G133" s="17"/>
    </row>
    <row r="134" spans="1:7" ht="13.5" x14ac:dyDescent="0.25">
      <c r="A134" s="17"/>
      <c r="B134" s="17"/>
      <c r="C134" s="17"/>
      <c r="D134" s="17"/>
      <c r="E134" s="17"/>
      <c r="F134" s="17"/>
      <c r="G134" s="17"/>
    </row>
    <row r="135" spans="1:7" ht="13.5" x14ac:dyDescent="0.25">
      <c r="A135" s="17"/>
      <c r="B135" s="17"/>
      <c r="C135" s="17"/>
      <c r="D135" s="17"/>
      <c r="E135" s="17"/>
      <c r="F135" s="17"/>
      <c r="G135" s="17"/>
    </row>
    <row r="136" spans="1:7" ht="13.5" x14ac:dyDescent="0.25">
      <c r="A136" s="17"/>
      <c r="B136" s="17"/>
      <c r="C136" s="17"/>
      <c r="D136" s="17"/>
      <c r="E136" s="17"/>
      <c r="F136" s="17"/>
      <c r="G136" s="17"/>
    </row>
    <row r="137" spans="1:7" ht="13.5" x14ac:dyDescent="0.25">
      <c r="A137" s="17"/>
      <c r="B137" s="17"/>
      <c r="C137" s="17"/>
      <c r="D137" s="17"/>
      <c r="E137" s="17"/>
      <c r="F137" s="17"/>
      <c r="G137" s="17"/>
    </row>
    <row r="138" spans="1:7" ht="13.5" x14ac:dyDescent="0.25">
      <c r="A138" s="17"/>
      <c r="B138" s="17"/>
      <c r="C138" s="17"/>
      <c r="D138" s="17"/>
      <c r="E138" s="17"/>
      <c r="F138" s="17"/>
      <c r="G138" s="17"/>
    </row>
    <row r="139" spans="1:7" ht="13.5" x14ac:dyDescent="0.25">
      <c r="A139" s="17"/>
      <c r="B139" s="17"/>
      <c r="C139" s="17"/>
      <c r="D139" s="17"/>
      <c r="E139" s="17"/>
      <c r="F139" s="17"/>
      <c r="G139" s="17"/>
    </row>
    <row r="140" spans="1:7" ht="13.5" x14ac:dyDescent="0.25">
      <c r="A140" s="17"/>
      <c r="B140" s="17"/>
      <c r="C140" s="17"/>
      <c r="D140" s="17"/>
      <c r="E140" s="17"/>
      <c r="F140" s="17"/>
      <c r="G140" s="17"/>
    </row>
    <row r="141" spans="1:7" ht="13.5" x14ac:dyDescent="0.25">
      <c r="A141" s="17"/>
      <c r="B141" s="17"/>
      <c r="C141" s="17"/>
      <c r="D141" s="17"/>
      <c r="E141" s="17"/>
      <c r="F141" s="17"/>
      <c r="G141" s="17"/>
    </row>
    <row r="142" spans="1:7" ht="13.5" x14ac:dyDescent="0.25">
      <c r="A142" s="17"/>
      <c r="B142" s="17"/>
      <c r="C142" s="17"/>
      <c r="D142" s="17"/>
      <c r="E142" s="17"/>
      <c r="F142" s="17"/>
      <c r="G142" s="17"/>
    </row>
    <row r="143" spans="1:7" ht="13.5" x14ac:dyDescent="0.25">
      <c r="A143" s="17"/>
      <c r="B143" s="17"/>
      <c r="C143" s="17"/>
      <c r="D143" s="17"/>
      <c r="E143" s="17"/>
      <c r="F143" s="17"/>
      <c r="G143" s="17"/>
    </row>
    <row r="144" spans="1:7" ht="13.5" x14ac:dyDescent="0.25">
      <c r="A144" s="17"/>
      <c r="B144" s="17"/>
      <c r="C144" s="17"/>
      <c r="D144" s="17"/>
      <c r="E144" s="17"/>
      <c r="F144" s="17"/>
      <c r="G144" s="17"/>
    </row>
    <row r="145" spans="1:7" ht="13.5" x14ac:dyDescent="0.25">
      <c r="A145" s="17"/>
      <c r="B145" s="17"/>
      <c r="C145" s="17"/>
      <c r="D145" s="17"/>
      <c r="E145" s="17"/>
      <c r="F145" s="17"/>
      <c r="G145" s="17"/>
    </row>
    <row r="146" spans="1:7" ht="13.5" x14ac:dyDescent="0.25">
      <c r="A146" s="17"/>
      <c r="B146" s="17"/>
      <c r="C146" s="17"/>
      <c r="D146" s="17"/>
      <c r="E146" s="17"/>
      <c r="F146" s="17"/>
      <c r="G146" s="17"/>
    </row>
    <row r="147" spans="1:7" ht="13.5" x14ac:dyDescent="0.25">
      <c r="A147" s="17"/>
      <c r="B147" s="17"/>
      <c r="C147" s="17"/>
      <c r="D147" s="17"/>
      <c r="E147" s="17"/>
      <c r="F147" s="17"/>
      <c r="G147" s="17"/>
    </row>
    <row r="148" spans="1:7" ht="13.5" x14ac:dyDescent="0.25">
      <c r="A148" s="17"/>
      <c r="B148" s="17"/>
      <c r="C148" s="17"/>
      <c r="D148" s="17"/>
      <c r="E148" s="17"/>
      <c r="F148" s="17"/>
      <c r="G148" s="17"/>
    </row>
    <row r="149" spans="1:7" ht="13.5" x14ac:dyDescent="0.25">
      <c r="A149" s="17"/>
      <c r="B149" s="17"/>
      <c r="C149" s="17"/>
      <c r="D149" s="17"/>
      <c r="E149" s="17"/>
      <c r="F149" s="17"/>
      <c r="G149" s="17"/>
    </row>
    <row r="150" spans="1:7" ht="13.5" x14ac:dyDescent="0.25">
      <c r="A150" s="17"/>
      <c r="B150" s="17"/>
      <c r="C150" s="17"/>
      <c r="D150" s="17"/>
      <c r="E150" s="17"/>
      <c r="F150" s="17"/>
      <c r="G150" s="17"/>
    </row>
    <row r="151" spans="1:7" ht="13.5" x14ac:dyDescent="0.25">
      <c r="A151" s="17"/>
      <c r="B151" s="17"/>
      <c r="C151" s="17"/>
      <c r="D151" s="17"/>
      <c r="E151" s="17"/>
      <c r="F151" s="17"/>
      <c r="G151" s="17"/>
    </row>
    <row r="152" spans="1:7" ht="13.5" x14ac:dyDescent="0.25">
      <c r="A152" s="17"/>
      <c r="B152" s="17"/>
      <c r="C152" s="17"/>
      <c r="D152" s="17"/>
      <c r="E152" s="17"/>
      <c r="F152" s="17"/>
      <c r="G152" s="17"/>
    </row>
    <row r="153" spans="1:7" ht="13.5" x14ac:dyDescent="0.25">
      <c r="A153" s="17"/>
      <c r="B153" s="17"/>
      <c r="C153" s="17"/>
      <c r="D153" s="17"/>
      <c r="E153" s="17"/>
      <c r="F153" s="17"/>
      <c r="G153" s="17"/>
    </row>
    <row r="154" spans="1:7" ht="13.5" x14ac:dyDescent="0.25">
      <c r="A154" s="17"/>
      <c r="B154" s="17"/>
      <c r="C154" s="17"/>
      <c r="D154" s="17"/>
      <c r="E154" s="17"/>
      <c r="F154" s="17"/>
      <c r="G154" s="17"/>
    </row>
    <row r="155" spans="1:7" ht="13.5" x14ac:dyDescent="0.25">
      <c r="A155" s="17"/>
      <c r="B155" s="17"/>
      <c r="C155" s="17"/>
      <c r="D155" s="17"/>
      <c r="E155" s="17"/>
      <c r="F155" s="17"/>
      <c r="G155" s="17"/>
    </row>
    <row r="156" spans="1:7" ht="13.5" x14ac:dyDescent="0.25">
      <c r="A156" s="17"/>
      <c r="B156" s="17"/>
      <c r="C156" s="17"/>
      <c r="D156" s="17"/>
      <c r="E156" s="17"/>
      <c r="F156" s="17"/>
      <c r="G156" s="17"/>
    </row>
    <row r="157" spans="1:7" ht="13.5" x14ac:dyDescent="0.25">
      <c r="A157" s="17"/>
      <c r="B157" s="17"/>
      <c r="C157" s="17"/>
      <c r="D157" s="17"/>
      <c r="E157" s="17"/>
      <c r="F157" s="17"/>
      <c r="G157" s="17"/>
    </row>
    <row r="158" spans="1:7" ht="13.5" x14ac:dyDescent="0.25">
      <c r="A158" s="17"/>
      <c r="B158" s="17"/>
      <c r="C158" s="17"/>
      <c r="D158" s="17"/>
      <c r="E158" s="17"/>
      <c r="F158" s="17"/>
      <c r="G158" s="17"/>
    </row>
    <row r="159" spans="1:7" ht="13.5" x14ac:dyDescent="0.25">
      <c r="A159" s="17"/>
      <c r="B159" s="17"/>
      <c r="C159" s="17"/>
      <c r="D159" s="17"/>
      <c r="E159" s="17"/>
      <c r="F159" s="17"/>
      <c r="G159" s="17"/>
    </row>
    <row r="160" spans="1:7" ht="13.5" x14ac:dyDescent="0.25">
      <c r="A160" s="17"/>
      <c r="B160" s="17"/>
      <c r="C160" s="17"/>
      <c r="D160" s="17"/>
      <c r="E160" s="17"/>
      <c r="F160" s="17"/>
      <c r="G160" s="17"/>
    </row>
    <row r="161" spans="1:7" ht="13.5" x14ac:dyDescent="0.25">
      <c r="A161" s="17"/>
      <c r="B161" s="17"/>
      <c r="C161" s="17"/>
      <c r="D161" s="17"/>
      <c r="E161" s="17"/>
      <c r="F161" s="17"/>
      <c r="G161" s="17"/>
    </row>
    <row r="162" spans="1:7" ht="13.5" x14ac:dyDescent="0.25">
      <c r="A162" s="17"/>
      <c r="B162" s="17"/>
      <c r="C162" s="17"/>
      <c r="D162" s="17"/>
      <c r="E162" s="17"/>
      <c r="F162" s="17"/>
      <c r="G162" s="17"/>
    </row>
    <row r="163" spans="1:7" ht="13.5" x14ac:dyDescent="0.25">
      <c r="A163" s="17"/>
      <c r="B163" s="17"/>
      <c r="C163" s="17"/>
      <c r="D163" s="17"/>
      <c r="E163" s="17"/>
      <c r="F163" s="17"/>
      <c r="G163" s="17"/>
    </row>
    <row r="164" spans="1:7" ht="13.5" x14ac:dyDescent="0.25">
      <c r="A164" s="17"/>
      <c r="B164" s="17"/>
      <c r="C164" s="17"/>
      <c r="D164" s="17"/>
      <c r="E164" s="17"/>
      <c r="F164" s="17"/>
      <c r="G164" s="17"/>
    </row>
  </sheetData>
  <sheetProtection sheet="1" objects="1" scenarios="1"/>
  <customSheetViews>
    <customSheetView guid="{B4F4D360-2808-44EE-BFF6-FDAA3D1F964B}" scale="112" showPageBreaks="1" showGridLines="0" showRowCol="0">
      <selection activeCell="C30" sqref="C30"/>
      <pageMargins left="0.94488188976377963" right="0.27559055118110237" top="1.299212598425197" bottom="0.6692913385826772" header="1.1023622047244095" footer="0.43307086614173229"/>
      <pageSetup paperSize="9" orientation="portrait" r:id="rId1"/>
      <headerFooter differentFirst="1" alignWithMargins="0">
        <oddHeader xml:space="preserve">&amp;R&amp;"Arial,Standard"&amp;9Gründungsplanung
 </oddHeader>
        <oddFooter>&amp;L&amp;"Arial,Standard"&amp;9Bereitgestellt vom Portal www.selbstaendig-im-handwerk.de&amp;R&amp;"Arial,Standard"&amp;9&amp;P</oddFooter>
      </headerFooter>
    </customSheetView>
  </customSheetViews>
  <mergeCells count="5">
    <mergeCell ref="A1:F1"/>
    <mergeCell ref="E8:G8"/>
    <mergeCell ref="B12:B13"/>
    <mergeCell ref="D12:D13"/>
    <mergeCell ref="E12:E13"/>
  </mergeCells>
  <printOptions gridLinesSet="0"/>
  <pageMargins left="0.7" right="0.7" top="0.78740157499999996" bottom="0.78740157499999996" header="0.3" footer="0.3"/>
  <pageSetup paperSize="9" orientation="portrait"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5"/>
  <dimension ref="A1:G85"/>
  <sheetViews>
    <sheetView showGridLines="0" showRowColHeaders="0" view="pageLayout" zoomScaleNormal="112" workbookViewId="0">
      <selection activeCell="B37" sqref="B37"/>
    </sheetView>
  </sheetViews>
  <sheetFormatPr baseColWidth="10" defaultColWidth="11.5" defaultRowHeight="12" x14ac:dyDescent="0.15"/>
  <cols>
    <col min="1" max="1" width="26.875" style="44" customWidth="1"/>
    <col min="2" max="2" width="6.625" style="44" customWidth="1"/>
    <col min="3" max="3" width="13.25" style="44" customWidth="1"/>
    <col min="4" max="4" width="11.125" style="44" customWidth="1"/>
    <col min="5" max="5" width="13.375" style="44" customWidth="1"/>
    <col min="6" max="6" width="11.125" style="44" hidden="1" customWidth="1"/>
    <col min="7" max="16384" width="11.5" style="44"/>
  </cols>
  <sheetData>
    <row r="1" spans="1:6" ht="20.100000000000001" customHeight="1" thickBot="1" x14ac:dyDescent="0.2">
      <c r="A1" s="373" t="s">
        <v>158</v>
      </c>
      <c r="B1" s="373"/>
      <c r="C1" s="373"/>
      <c r="D1" s="373"/>
      <c r="E1" s="373"/>
      <c r="F1" s="373"/>
    </row>
    <row r="2" spans="1:6" ht="8.1" customHeight="1" x14ac:dyDescent="0.15">
      <c r="A2" s="46"/>
      <c r="B2" s="46"/>
      <c r="C2" s="46"/>
      <c r="D2" s="46"/>
      <c r="E2" s="46"/>
    </row>
    <row r="3" spans="1:6" ht="12.75" x14ac:dyDescent="0.2">
      <c r="A3" s="47" t="s">
        <v>26</v>
      </c>
      <c r="B3" s="48"/>
      <c r="C3" s="146"/>
      <c r="D3" s="147" t="s">
        <v>58</v>
      </c>
      <c r="E3" s="148"/>
      <c r="F3" s="49" t="s">
        <v>28</v>
      </c>
    </row>
    <row r="4" spans="1:6" ht="8.1" customHeight="1" x14ac:dyDescent="0.15">
      <c r="A4" s="50"/>
      <c r="B4" s="51"/>
      <c r="C4" s="149"/>
      <c r="D4" s="149"/>
      <c r="E4" s="150"/>
      <c r="F4" s="53"/>
    </row>
    <row r="5" spans="1:6" ht="12.75" x14ac:dyDescent="0.15">
      <c r="A5" s="54" t="s">
        <v>161</v>
      </c>
      <c r="B5" s="51"/>
      <c r="C5" s="55"/>
      <c r="D5" s="58">
        <v>0</v>
      </c>
      <c r="E5" s="151"/>
      <c r="F5" s="53"/>
    </row>
    <row r="6" spans="1:6" ht="12.75" x14ac:dyDescent="0.2">
      <c r="A6" s="54" t="s">
        <v>146</v>
      </c>
      <c r="B6" s="57"/>
      <c r="C6" s="55"/>
      <c r="D6" s="58">
        <v>0</v>
      </c>
      <c r="E6" s="152"/>
      <c r="F6" s="53"/>
    </row>
    <row r="7" spans="1:6" ht="12.75" x14ac:dyDescent="0.15">
      <c r="A7" s="59" t="s">
        <v>126</v>
      </c>
      <c r="B7" s="60"/>
      <c r="C7" s="61"/>
      <c r="D7" s="64">
        <v>0</v>
      </c>
      <c r="E7" s="151"/>
      <c r="F7" s="62"/>
    </row>
    <row r="8" spans="1:6" ht="12.75" x14ac:dyDescent="0.15">
      <c r="A8" s="54" t="s">
        <v>29</v>
      </c>
      <c r="B8" s="51"/>
      <c r="C8" s="55"/>
      <c r="D8" s="56">
        <f>D5+D7+D6</f>
        <v>0</v>
      </c>
      <c r="E8" s="151"/>
      <c r="F8" s="63"/>
    </row>
    <row r="9" spans="1:6" ht="12.75" hidden="1" x14ac:dyDescent="0.15">
      <c r="A9" s="54"/>
      <c r="B9" s="51"/>
      <c r="C9" s="55"/>
      <c r="D9" s="56"/>
      <c r="E9" s="151"/>
      <c r="F9" s="63"/>
    </row>
    <row r="10" spans="1:6" ht="12.75" x14ac:dyDescent="0.15">
      <c r="A10" s="59" t="s">
        <v>175</v>
      </c>
      <c r="B10" s="60"/>
      <c r="C10" s="61"/>
      <c r="D10" s="64">
        <v>0</v>
      </c>
      <c r="E10" s="65"/>
      <c r="F10" s="63"/>
    </row>
    <row r="11" spans="1:6" ht="12.75" hidden="1" x14ac:dyDescent="0.15">
      <c r="A11" s="66"/>
      <c r="B11" s="51"/>
      <c r="C11" s="67"/>
      <c r="D11" s="68"/>
      <c r="E11" s="69"/>
      <c r="F11" s="63"/>
    </row>
    <row r="12" spans="1:6" ht="12.75" x14ac:dyDescent="0.15">
      <c r="A12" s="70" t="s">
        <v>30</v>
      </c>
      <c r="B12" s="71"/>
      <c r="C12" s="71"/>
      <c r="D12" s="72"/>
      <c r="E12" s="73">
        <f>D8+D10</f>
        <v>0</v>
      </c>
      <c r="F12" s="62"/>
    </row>
    <row r="13" spans="1:6" ht="8.1" hidden="1" customHeight="1" x14ac:dyDescent="0.15">
      <c r="A13" s="45"/>
      <c r="B13" s="45"/>
      <c r="C13" s="45"/>
      <c r="D13" s="74"/>
      <c r="E13" s="75"/>
    </row>
    <row r="14" spans="1:6" ht="8.1" hidden="1" customHeight="1" x14ac:dyDescent="0.15">
      <c r="A14" s="45"/>
      <c r="B14" s="45"/>
      <c r="C14" s="45"/>
      <c r="D14" s="74"/>
      <c r="E14" s="75"/>
    </row>
    <row r="15" spans="1:6" ht="12.75" hidden="1" x14ac:dyDescent="0.15">
      <c r="A15" s="119"/>
      <c r="B15" s="119"/>
      <c r="C15" s="119"/>
      <c r="D15" s="119"/>
      <c r="E15" s="75"/>
    </row>
    <row r="16" spans="1:6" ht="9" customHeight="1" x14ac:dyDescent="0.15">
      <c r="A16" s="76"/>
      <c r="B16" s="45"/>
      <c r="C16" s="45"/>
      <c r="D16" s="57"/>
      <c r="E16" s="75"/>
    </row>
    <row r="17" spans="1:7" ht="12.75" x14ac:dyDescent="0.15">
      <c r="A17" s="77" t="s">
        <v>31</v>
      </c>
      <c r="B17" s="153" t="s">
        <v>32</v>
      </c>
      <c r="C17" s="154" t="s">
        <v>61</v>
      </c>
      <c r="D17" s="154" t="s">
        <v>27</v>
      </c>
      <c r="E17" s="78"/>
      <c r="F17" s="79" t="s">
        <v>28</v>
      </c>
    </row>
    <row r="18" spans="1:7" ht="8.1" customHeight="1" x14ac:dyDescent="0.15">
      <c r="A18" s="50"/>
      <c r="B18" s="149"/>
      <c r="C18" s="155"/>
      <c r="D18" s="155"/>
      <c r="E18" s="80"/>
      <c r="F18" s="81"/>
    </row>
    <row r="19" spans="1:7" ht="12.75" x14ac:dyDescent="0.2">
      <c r="A19" s="95" t="s">
        <v>59</v>
      </c>
      <c r="B19" s="82">
        <v>0</v>
      </c>
      <c r="C19" s="83">
        <v>0</v>
      </c>
      <c r="D19" s="68">
        <f>ROUND(B19*C19*12*1.3,-2)</f>
        <v>0</v>
      </c>
      <c r="E19" s="69"/>
      <c r="F19" s="81"/>
    </row>
    <row r="20" spans="1:7" ht="12.75" x14ac:dyDescent="0.2">
      <c r="A20" s="95" t="s">
        <v>62</v>
      </c>
      <c r="B20" s="82">
        <v>0</v>
      </c>
      <c r="C20" s="83">
        <v>0</v>
      </c>
      <c r="D20" s="68">
        <f>ROUND(B20*C20*15,-2)</f>
        <v>0</v>
      </c>
      <c r="E20" s="69"/>
      <c r="F20" s="81"/>
    </row>
    <row r="21" spans="1:7" ht="12.75" x14ac:dyDescent="0.2">
      <c r="A21" s="95" t="s">
        <v>33</v>
      </c>
      <c r="B21" s="82">
        <v>0</v>
      </c>
      <c r="C21" s="83">
        <v>0</v>
      </c>
      <c r="D21" s="68">
        <f>ROUND(B21*C21*12*1.31,-2)</f>
        <v>0</v>
      </c>
      <c r="E21" s="69"/>
      <c r="F21" s="81"/>
    </row>
    <row r="22" spans="1:7" ht="12.75" x14ac:dyDescent="0.2">
      <c r="A22" s="95" t="s">
        <v>63</v>
      </c>
      <c r="B22" s="82">
        <v>0</v>
      </c>
      <c r="C22" s="83">
        <v>0</v>
      </c>
      <c r="D22" s="68">
        <f>ROUND(B22*C22*15,-2)</f>
        <v>0</v>
      </c>
      <c r="E22" s="69"/>
      <c r="F22" s="81"/>
    </row>
    <row r="23" spans="1:7" ht="12.75" x14ac:dyDescent="0.2">
      <c r="A23" s="99" t="s">
        <v>242</v>
      </c>
      <c r="B23" s="85">
        <v>0</v>
      </c>
      <c r="C23" s="86">
        <v>0</v>
      </c>
      <c r="D23" s="87">
        <f>ROUND(B23*C23*15,-2)</f>
        <v>0</v>
      </c>
      <c r="E23" s="88">
        <f>SUM(D19:D23)</f>
        <v>0</v>
      </c>
      <c r="F23" s="89"/>
    </row>
    <row r="24" spans="1:7" ht="9" customHeight="1" x14ac:dyDescent="0.15">
      <c r="A24" s="76"/>
      <c r="B24" s="45"/>
      <c r="C24" s="45"/>
      <c r="D24" s="57"/>
      <c r="E24" s="75"/>
      <c r="F24" s="90"/>
    </row>
    <row r="25" spans="1:7" ht="15" customHeight="1" x14ac:dyDescent="0.15">
      <c r="A25" s="77" t="s">
        <v>145</v>
      </c>
      <c r="B25" s="48"/>
      <c r="C25" s="48"/>
      <c r="D25" s="153" t="s">
        <v>27</v>
      </c>
      <c r="E25" s="91"/>
      <c r="F25" s="79" t="s">
        <v>28</v>
      </c>
    </row>
    <row r="26" spans="1:7" ht="8.1" customHeight="1" x14ac:dyDescent="0.15">
      <c r="A26" s="92"/>
      <c r="B26" s="51"/>
      <c r="C26" s="51"/>
      <c r="D26" s="57"/>
      <c r="E26" s="93"/>
      <c r="F26" s="94"/>
    </row>
    <row r="27" spans="1:7" ht="14.25" x14ac:dyDescent="0.2">
      <c r="A27" s="95" t="s">
        <v>34</v>
      </c>
      <c r="B27" s="51"/>
      <c r="C27" s="51"/>
      <c r="D27" s="96">
        <v>0</v>
      </c>
      <c r="E27" s="97"/>
      <c r="F27" s="94"/>
      <c r="G27" s="98"/>
    </row>
    <row r="28" spans="1:7" ht="14.25" x14ac:dyDescent="0.2">
      <c r="A28" s="95" t="s">
        <v>64</v>
      </c>
      <c r="B28" s="51"/>
      <c r="C28" s="51"/>
      <c r="D28" s="96">
        <v>0</v>
      </c>
      <c r="E28" s="97"/>
      <c r="F28" s="94"/>
      <c r="G28" s="98"/>
    </row>
    <row r="29" spans="1:7" ht="14.25" x14ac:dyDescent="0.2">
      <c r="A29" s="95" t="s">
        <v>65</v>
      </c>
      <c r="B29" s="51"/>
      <c r="C29" s="51"/>
      <c r="D29" s="96">
        <v>0</v>
      </c>
      <c r="E29" s="97"/>
      <c r="F29" s="94"/>
      <c r="G29" s="98"/>
    </row>
    <row r="30" spans="1:7" ht="14.25" x14ac:dyDescent="0.2">
      <c r="A30" s="95" t="s">
        <v>66</v>
      </c>
      <c r="B30" s="51"/>
      <c r="C30" s="51"/>
      <c r="D30" s="96">
        <v>0</v>
      </c>
      <c r="E30" s="97"/>
      <c r="F30" s="94"/>
      <c r="G30" s="98"/>
    </row>
    <row r="31" spans="1:7" ht="14.25" x14ac:dyDescent="0.2">
      <c r="A31" s="95" t="s">
        <v>67</v>
      </c>
      <c r="B31" s="51"/>
      <c r="C31" s="51"/>
      <c r="D31" s="96">
        <v>0</v>
      </c>
      <c r="E31" s="97"/>
      <c r="F31" s="94"/>
      <c r="G31" s="98"/>
    </row>
    <row r="32" spans="1:7" ht="14.25" x14ac:dyDescent="0.2">
      <c r="A32" s="95" t="s">
        <v>68</v>
      </c>
      <c r="B32" s="51"/>
      <c r="C32" s="51"/>
      <c r="D32" s="96">
        <v>0</v>
      </c>
      <c r="E32" s="97"/>
      <c r="F32" s="94"/>
      <c r="G32" s="98"/>
    </row>
    <row r="33" spans="1:7" ht="14.25" x14ac:dyDescent="0.2">
      <c r="A33" s="95" t="s">
        <v>238</v>
      </c>
      <c r="B33" s="51"/>
      <c r="C33" s="51"/>
      <c r="D33" s="96">
        <v>0</v>
      </c>
      <c r="E33" s="97"/>
      <c r="F33" s="94"/>
      <c r="G33" s="98"/>
    </row>
    <row r="34" spans="1:7" ht="14.25" x14ac:dyDescent="0.2">
      <c r="A34" s="95" t="s">
        <v>156</v>
      </c>
      <c r="B34" s="51"/>
      <c r="C34" s="51"/>
      <c r="D34" s="96">
        <v>0</v>
      </c>
      <c r="E34" s="97"/>
      <c r="F34" s="94"/>
      <c r="G34" s="98"/>
    </row>
    <row r="35" spans="1:7" ht="14.25" x14ac:dyDescent="0.2">
      <c r="A35" s="95" t="s">
        <v>241</v>
      </c>
      <c r="B35" s="51"/>
      <c r="C35" s="51"/>
      <c r="D35" s="96">
        <v>0</v>
      </c>
      <c r="E35" s="97"/>
      <c r="F35" s="94"/>
      <c r="G35" s="98"/>
    </row>
    <row r="36" spans="1:7" ht="14.25" x14ac:dyDescent="0.2">
      <c r="A36" s="95" t="s">
        <v>157</v>
      </c>
      <c r="B36" s="51"/>
      <c r="C36" s="51"/>
      <c r="D36" s="96">
        <v>0</v>
      </c>
      <c r="E36" s="97"/>
      <c r="F36" s="94"/>
      <c r="G36" s="98"/>
    </row>
    <row r="37" spans="1:7" ht="14.25" x14ac:dyDescent="0.2">
      <c r="A37" s="95" t="s">
        <v>69</v>
      </c>
      <c r="B37" s="51"/>
      <c r="C37" s="51"/>
      <c r="D37" s="96">
        <v>0</v>
      </c>
      <c r="E37" s="97"/>
      <c r="F37" s="94"/>
      <c r="G37" s="98"/>
    </row>
    <row r="38" spans="1:7" ht="14.25" x14ac:dyDescent="0.2">
      <c r="A38" s="99" t="s">
        <v>35</v>
      </c>
      <c r="B38" s="60"/>
      <c r="C38" s="60"/>
      <c r="D38" s="100">
        <v>0</v>
      </c>
      <c r="E38" s="101">
        <f>SUM(D27:D38)</f>
        <v>0</v>
      </c>
      <c r="F38" s="102"/>
      <c r="G38" s="98"/>
    </row>
    <row r="39" spans="1:7" ht="7.5" customHeight="1" x14ac:dyDescent="0.2">
      <c r="A39" s="103"/>
      <c r="B39" s="104"/>
      <c r="C39" s="105"/>
      <c r="D39" s="68"/>
      <c r="E39" s="68"/>
      <c r="G39" s="98"/>
    </row>
    <row r="40" spans="1:7" ht="14.25" x14ac:dyDescent="0.2">
      <c r="A40" s="106" t="s">
        <v>36</v>
      </c>
      <c r="B40" s="107"/>
      <c r="C40" s="107"/>
      <c r="D40" s="108"/>
      <c r="E40" s="109">
        <f>E12+E23+E38</f>
        <v>0</v>
      </c>
      <c r="F40" s="110"/>
      <c r="G40" s="98"/>
    </row>
    <row r="41" spans="1:7" ht="6.75" customHeight="1" x14ac:dyDescent="0.2">
      <c r="A41" s="111"/>
      <c r="B41" s="112"/>
      <c r="C41" s="112"/>
      <c r="D41" s="113"/>
      <c r="E41" s="114"/>
      <c r="F41" s="115"/>
      <c r="G41" s="116"/>
    </row>
    <row r="42" spans="1:7" ht="12.75" x14ac:dyDescent="0.15">
      <c r="A42" s="117" t="s">
        <v>37</v>
      </c>
      <c r="B42" s="48"/>
      <c r="C42" s="146"/>
      <c r="D42" s="156"/>
      <c r="E42" s="157"/>
      <c r="F42" s="118" t="s">
        <v>28</v>
      </c>
      <c r="G42" s="119"/>
    </row>
    <row r="43" spans="1:7" ht="8.1" hidden="1" customHeight="1" x14ac:dyDescent="0.15">
      <c r="A43" s="120"/>
      <c r="B43" s="51"/>
      <c r="C43" s="149"/>
      <c r="D43" s="149"/>
      <c r="E43" s="121"/>
      <c r="F43" s="94"/>
    </row>
    <row r="44" spans="1:7" ht="8.1" hidden="1" customHeight="1" x14ac:dyDescent="0.15">
      <c r="A44" s="120"/>
      <c r="B44" s="51"/>
      <c r="C44" s="149"/>
      <c r="D44" s="149"/>
      <c r="E44" s="121"/>
      <c r="F44" s="94"/>
    </row>
    <row r="45" spans="1:7" ht="12.75" hidden="1" x14ac:dyDescent="0.15">
      <c r="A45" s="50"/>
      <c r="B45" s="51"/>
      <c r="C45" s="158"/>
      <c r="D45" s="149"/>
      <c r="E45" s="150"/>
      <c r="F45" s="122"/>
    </row>
    <row r="46" spans="1:7" ht="8.1" customHeight="1" x14ac:dyDescent="0.15">
      <c r="A46" s="50"/>
      <c r="B46" s="51"/>
      <c r="C46" s="158"/>
      <c r="D46" s="149"/>
      <c r="E46" s="150"/>
      <c r="F46" s="122"/>
    </row>
    <row r="47" spans="1:7" ht="12.75" x14ac:dyDescent="0.15">
      <c r="A47" s="66" t="s">
        <v>38</v>
      </c>
      <c r="B47" s="149"/>
      <c r="C47" s="123">
        <v>1</v>
      </c>
      <c r="D47" s="103" t="s">
        <v>39</v>
      </c>
      <c r="E47" s="124">
        <f>ROUND(E40*C47,-3)</f>
        <v>0</v>
      </c>
      <c r="F47" s="94"/>
    </row>
    <row r="48" spans="1:7" ht="12.75" x14ac:dyDescent="0.15">
      <c r="A48" s="84" t="s">
        <v>38</v>
      </c>
      <c r="B48" s="159"/>
      <c r="C48" s="125">
        <f>1-C47</f>
        <v>0</v>
      </c>
      <c r="D48" s="126" t="s">
        <v>40</v>
      </c>
      <c r="E48" s="127">
        <f>ROUND(E40*C48,-3)</f>
        <v>0</v>
      </c>
      <c r="F48" s="102"/>
    </row>
    <row r="49" spans="1:6" ht="12.75" hidden="1" x14ac:dyDescent="0.15">
      <c r="A49" s="45"/>
      <c r="B49" s="45"/>
      <c r="C49" s="45"/>
      <c r="D49" s="45"/>
      <c r="E49" s="45"/>
    </row>
    <row r="50" spans="1:6" ht="12.75" hidden="1" x14ac:dyDescent="0.15">
      <c r="A50" s="45"/>
      <c r="B50" s="45"/>
      <c r="C50" s="45"/>
      <c r="D50" s="45"/>
      <c r="E50" s="45"/>
    </row>
    <row r="51" spans="1:6" ht="12.75" hidden="1" x14ac:dyDescent="0.15">
      <c r="A51" s="45"/>
      <c r="B51" s="45"/>
      <c r="C51" s="45"/>
      <c r="D51" s="45"/>
      <c r="E51" s="45"/>
    </row>
    <row r="52" spans="1:6" ht="8.1" hidden="1" customHeight="1" x14ac:dyDescent="0.15">
      <c r="A52" s="45"/>
      <c r="B52" s="45"/>
      <c r="C52" s="45"/>
      <c r="D52" s="45"/>
      <c r="E52" s="45"/>
    </row>
    <row r="53" spans="1:6" ht="3.95" customHeight="1" x14ac:dyDescent="0.15">
      <c r="A53" s="45"/>
      <c r="B53" s="45"/>
      <c r="C53" s="119"/>
      <c r="D53" s="45"/>
      <c r="E53" s="45"/>
    </row>
    <row r="54" spans="1:6" ht="3.95" customHeight="1" x14ac:dyDescent="0.15">
      <c r="A54" s="45"/>
      <c r="B54" s="45"/>
      <c r="C54" s="119"/>
      <c r="D54" s="45"/>
      <c r="E54" s="45"/>
    </row>
    <row r="55" spans="1:6" ht="12.75" x14ac:dyDescent="0.15">
      <c r="A55" s="117" t="s">
        <v>41</v>
      </c>
      <c r="B55" s="128"/>
      <c r="C55" s="128"/>
      <c r="D55" s="128" t="s">
        <v>42</v>
      </c>
      <c r="E55" s="129" t="s">
        <v>42</v>
      </c>
      <c r="F55" s="130" t="s">
        <v>28</v>
      </c>
    </row>
    <row r="56" spans="1:6" ht="12.75" hidden="1" x14ac:dyDescent="0.15">
      <c r="A56" s="50"/>
      <c r="B56" s="51"/>
      <c r="C56" s="51"/>
      <c r="D56" s="51"/>
      <c r="E56" s="131"/>
      <c r="F56" s="53"/>
    </row>
    <row r="57" spans="1:6" ht="8.1" customHeight="1" x14ac:dyDescent="0.15">
      <c r="A57" s="50"/>
      <c r="B57" s="51"/>
      <c r="C57" s="51"/>
      <c r="D57" s="51"/>
      <c r="E57" s="131"/>
      <c r="F57" s="132"/>
    </row>
    <row r="58" spans="1:6" ht="12.75" x14ac:dyDescent="0.15">
      <c r="A58" s="66" t="s">
        <v>43</v>
      </c>
      <c r="B58" s="149"/>
      <c r="C58" s="133"/>
      <c r="D58" s="149"/>
      <c r="E58" s="134">
        <v>0</v>
      </c>
      <c r="F58" s="53"/>
    </row>
    <row r="59" spans="1:6" ht="12.75" x14ac:dyDescent="0.15">
      <c r="A59" s="66" t="s">
        <v>44</v>
      </c>
      <c r="B59" s="135"/>
      <c r="C59" s="133"/>
      <c r="D59" s="136"/>
      <c r="E59" s="137">
        <f>E47</f>
        <v>0</v>
      </c>
      <c r="F59" s="53"/>
    </row>
    <row r="60" spans="1:6" ht="12.75" x14ac:dyDescent="0.15">
      <c r="A60" s="66" t="s">
        <v>60</v>
      </c>
      <c r="B60" s="51"/>
      <c r="C60" s="51"/>
      <c r="D60" s="51"/>
      <c r="E60" s="124">
        <f>ROUND(E47*E58/(1-E58),-2)</f>
        <v>0</v>
      </c>
      <c r="F60" s="62"/>
    </row>
    <row r="61" spans="1:6" ht="8.1" hidden="1" customHeight="1" x14ac:dyDescent="0.15">
      <c r="A61" s="66"/>
      <c r="B61" s="51"/>
      <c r="C61" s="51"/>
      <c r="D61" s="51"/>
      <c r="E61" s="124"/>
      <c r="F61" s="63"/>
    </row>
    <row r="62" spans="1:6" ht="12.75" x14ac:dyDescent="0.15">
      <c r="A62" s="362" t="s">
        <v>45</v>
      </c>
      <c r="B62" s="363"/>
      <c r="C62" s="363"/>
      <c r="D62" s="363"/>
      <c r="E62" s="364">
        <f>E47+E60</f>
        <v>0</v>
      </c>
      <c r="F62" s="63"/>
    </row>
    <row r="63" spans="1:6" ht="9.9499999999999993" hidden="1" customHeight="1" x14ac:dyDescent="0.15">
      <c r="A63" s="352"/>
      <c r="B63" s="51"/>
      <c r="C63" s="51"/>
      <c r="D63" s="51"/>
      <c r="E63" s="351"/>
    </row>
    <row r="64" spans="1:6" ht="9.9499999999999993" hidden="1" customHeight="1" x14ac:dyDescent="0.15">
      <c r="A64" s="103"/>
      <c r="B64" s="51"/>
      <c r="C64" s="51"/>
      <c r="D64" s="51"/>
      <c r="E64" s="351"/>
    </row>
    <row r="65" spans="1:7" ht="12.75" hidden="1" customHeight="1" x14ac:dyDescent="0.25">
      <c r="A65" s="353" t="s">
        <v>46</v>
      </c>
      <c r="B65" s="241"/>
      <c r="C65" s="241"/>
      <c r="D65" s="241"/>
      <c r="E65" s="354"/>
      <c r="F65" s="53"/>
      <c r="G65" s="138"/>
    </row>
    <row r="66" spans="1:7" ht="12.75" hidden="1" customHeight="1" x14ac:dyDescent="0.25">
      <c r="A66" s="353" t="s">
        <v>47</v>
      </c>
      <c r="B66" s="241"/>
      <c r="C66" s="241"/>
      <c r="D66" s="241"/>
      <c r="E66" s="354"/>
    </row>
    <row r="67" spans="1:7" ht="3.95" hidden="1" customHeight="1" x14ac:dyDescent="0.25">
      <c r="A67" s="241"/>
      <c r="B67" s="241"/>
      <c r="C67" s="241"/>
      <c r="D67" s="241"/>
      <c r="E67" s="355"/>
    </row>
    <row r="68" spans="1:7" ht="15" hidden="1" customHeight="1" x14ac:dyDescent="0.15">
      <c r="A68" s="242" t="s">
        <v>48</v>
      </c>
      <c r="B68" s="242"/>
      <c r="C68" s="243">
        <f>E59</f>
        <v>0</v>
      </c>
      <c r="D68" s="244" t="s">
        <v>49</v>
      </c>
      <c r="E68" s="356">
        <f>1-E58</f>
        <v>1</v>
      </c>
    </row>
    <row r="69" spans="1:7" ht="13.5" hidden="1" x14ac:dyDescent="0.25">
      <c r="A69" s="374" t="s">
        <v>50</v>
      </c>
      <c r="B69" s="245">
        <f>E58</f>
        <v>0</v>
      </c>
      <c r="C69" s="246">
        <f>E59</f>
        <v>0</v>
      </c>
      <c r="D69" s="247"/>
      <c r="E69" s="376">
        <f>(B69*C69)/E68</f>
        <v>0</v>
      </c>
    </row>
    <row r="70" spans="1:7" ht="3" hidden="1" customHeight="1" x14ac:dyDescent="0.15">
      <c r="A70" s="375"/>
      <c r="B70" s="244" t="s">
        <v>51</v>
      </c>
      <c r="C70" s="244"/>
      <c r="D70" s="244" t="s">
        <v>49</v>
      </c>
      <c r="E70" s="377"/>
    </row>
    <row r="71" spans="1:7" ht="13.5" hidden="1" x14ac:dyDescent="0.15">
      <c r="A71" s="375"/>
      <c r="B71" s="357" t="s">
        <v>52</v>
      </c>
      <c r="C71" s="358">
        <f>1-E68</f>
        <v>0</v>
      </c>
      <c r="D71" s="359"/>
      <c r="E71" s="377"/>
    </row>
    <row r="72" spans="1:7" hidden="1" x14ac:dyDescent="0.15">
      <c r="A72" s="360"/>
      <c r="B72" s="361"/>
      <c r="C72" s="361"/>
      <c r="D72" s="360"/>
      <c r="E72" s="360"/>
    </row>
    <row r="73" spans="1:7" x14ac:dyDescent="0.15">
      <c r="A73" s="360"/>
      <c r="B73" s="361"/>
      <c r="C73" s="361"/>
      <c r="D73" s="360"/>
      <c r="E73" s="360"/>
    </row>
    <row r="74" spans="1:7" ht="12.75" x14ac:dyDescent="0.15">
      <c r="A74" s="348" t="s">
        <v>53</v>
      </c>
      <c r="B74" s="349"/>
      <c r="C74" s="349" t="s">
        <v>42</v>
      </c>
      <c r="D74" s="349" t="s">
        <v>42</v>
      </c>
      <c r="E74" s="350" t="s">
        <v>42</v>
      </c>
      <c r="F74" s="130" t="s">
        <v>28</v>
      </c>
    </row>
    <row r="75" spans="1:7" ht="12.75" hidden="1" x14ac:dyDescent="0.15">
      <c r="A75" s="50"/>
      <c r="B75" s="51"/>
      <c r="C75" s="51"/>
      <c r="D75" s="51"/>
      <c r="E75" s="131"/>
      <c r="F75" s="53"/>
    </row>
    <row r="76" spans="1:7" ht="3.95" customHeight="1" x14ac:dyDescent="0.15">
      <c r="A76" s="50"/>
      <c r="B76" s="51"/>
      <c r="C76" s="51"/>
      <c r="D76" s="51"/>
      <c r="E76" s="131"/>
      <c r="F76" s="132"/>
    </row>
    <row r="77" spans="1:7" ht="12.75" x14ac:dyDescent="0.15">
      <c r="A77" s="66" t="s">
        <v>54</v>
      </c>
      <c r="B77" s="52"/>
      <c r="C77" s="51"/>
      <c r="D77" s="52"/>
      <c r="E77" s="134">
        <v>0</v>
      </c>
      <c r="F77" s="53"/>
    </row>
    <row r="78" spans="1:7" ht="12.75" x14ac:dyDescent="0.15">
      <c r="A78" s="66" t="s">
        <v>55</v>
      </c>
      <c r="B78" s="51"/>
      <c r="C78" s="51"/>
      <c r="D78" s="51"/>
      <c r="E78" s="139">
        <f>E48</f>
        <v>0</v>
      </c>
      <c r="F78" s="53"/>
    </row>
    <row r="79" spans="1:7" ht="12.75" x14ac:dyDescent="0.15">
      <c r="A79" s="84" t="s">
        <v>56</v>
      </c>
      <c r="B79" s="60"/>
      <c r="C79" s="60"/>
      <c r="D79" s="60"/>
      <c r="E79" s="140">
        <f>IF(E77=0,0,ROUND(E78/E77,-2))</f>
        <v>0</v>
      </c>
      <c r="F79" s="62"/>
    </row>
    <row r="80" spans="1:7" ht="8.1" hidden="1" customHeight="1" x14ac:dyDescent="0.15">
      <c r="A80" s="66"/>
      <c r="B80" s="51"/>
      <c r="C80" s="51"/>
      <c r="D80" s="51"/>
      <c r="E80" s="139"/>
      <c r="F80" s="63"/>
    </row>
    <row r="81" spans="1:6" ht="12.75" x14ac:dyDescent="0.15">
      <c r="A81" s="160" t="s">
        <v>57</v>
      </c>
      <c r="B81" s="161"/>
      <c r="C81" s="161"/>
      <c r="D81" s="161"/>
      <c r="E81" s="162">
        <f>E78+E79</f>
        <v>0</v>
      </c>
      <c r="F81" s="62"/>
    </row>
    <row r="82" spans="1:6" ht="12.75" x14ac:dyDescent="0.15">
      <c r="A82" s="141"/>
      <c r="B82" s="142"/>
      <c r="C82" s="142"/>
      <c r="D82" s="142"/>
      <c r="E82" s="143"/>
    </row>
    <row r="83" spans="1:6" ht="12.75" x14ac:dyDescent="0.15">
      <c r="A83" s="144"/>
      <c r="B83" s="45"/>
      <c r="C83" s="45"/>
      <c r="D83" s="45"/>
      <c r="E83" s="145"/>
    </row>
    <row r="84" spans="1:6" ht="12.75" x14ac:dyDescent="0.15">
      <c r="A84" s="144"/>
      <c r="B84" s="45"/>
      <c r="C84" s="45"/>
      <c r="D84" s="45"/>
      <c r="E84" s="145"/>
    </row>
    <row r="85" spans="1:6" ht="12.75" x14ac:dyDescent="0.15">
      <c r="A85" s="144"/>
      <c r="B85" s="45"/>
      <c r="C85" s="45"/>
      <c r="D85" s="45"/>
      <c r="E85" s="145"/>
    </row>
  </sheetData>
  <sheetProtection sheet="1" objects="1" scenarios="1"/>
  <customSheetViews>
    <customSheetView guid="{B4F4D360-2808-44EE-BFF6-FDAA3D1F964B}" showPageBreaks="1" showGridLines="0" showRowCol="0" printArea="1" hiddenRows="1" hiddenColumns="1" view="pageLayout">
      <selection activeCell="C30" sqref="C30"/>
      <pageMargins left="0.94488188976377963" right="0.27559055118110237" top="1.299212598425197" bottom="0.6692913385826772" header="1.1023622047244095" footer="0.43307086614173229"/>
      <pageSetup paperSize="9" orientation="portrait" r:id="rId1"/>
      <headerFooter differentFirst="1" alignWithMargins="0">
        <oddHeader xml:space="preserve">&amp;R&amp;"Arial,Standard"&amp;9Gründungsplanung
 </oddHeader>
        <oddFooter>&amp;L&amp;"Arial,Standard"&amp;9Bereitgestellt vom Portal www.selbstaendig-im-handwerk.de&amp;R&amp;"Arial,Standard"&amp;9&amp;P</oddFooter>
      </headerFooter>
    </customSheetView>
  </customSheetViews>
  <mergeCells count="3">
    <mergeCell ref="A1:F1"/>
    <mergeCell ref="A69:A71"/>
    <mergeCell ref="E69:E71"/>
  </mergeCells>
  <printOptions gridLinesSet="0"/>
  <pageMargins left="0.7" right="0.7" top="0.78740157499999996" bottom="0.78740157499999996" header="0.3" footer="0.3"/>
  <pageSetup paperSize="9" orientation="portrait"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6"/>
  <dimension ref="A1:J466"/>
  <sheetViews>
    <sheetView showGridLines="0" showRowColHeaders="0" zoomScale="110" zoomScaleNormal="110" workbookViewId="0">
      <selection activeCell="B37" sqref="B37"/>
    </sheetView>
  </sheetViews>
  <sheetFormatPr baseColWidth="10" defaultRowHeight="12" x14ac:dyDescent="0.15"/>
  <cols>
    <col min="1" max="1" width="15.125" style="1" customWidth="1"/>
    <col min="2" max="2" width="10.125" style="1" customWidth="1"/>
    <col min="3" max="3" width="10" style="1" customWidth="1"/>
    <col min="4" max="4" width="7.375" style="1" customWidth="1"/>
    <col min="5" max="5" width="1.75" style="1" customWidth="1"/>
    <col min="6" max="6" width="10" style="1" customWidth="1"/>
    <col min="7" max="7" width="7.375" style="1" customWidth="1"/>
    <col min="8" max="8" width="1.75" style="1" customWidth="1"/>
    <col min="9" max="9" width="10" style="1" customWidth="1"/>
    <col min="10" max="10" width="7.375" style="1" customWidth="1"/>
    <col min="11" max="16384" width="11" style="1"/>
  </cols>
  <sheetData>
    <row r="1" spans="1:10" ht="19.5" customHeight="1" thickBot="1" x14ac:dyDescent="0.2">
      <c r="A1" s="370" t="s">
        <v>0</v>
      </c>
      <c r="B1" s="378"/>
      <c r="C1" s="378"/>
      <c r="D1" s="378"/>
      <c r="E1" s="378"/>
      <c r="F1" s="378"/>
      <c r="G1" s="378"/>
      <c r="H1" s="378"/>
      <c r="I1" s="378"/>
      <c r="J1" s="378"/>
    </row>
    <row r="2" spans="1:10" ht="9.75" customHeight="1" x14ac:dyDescent="0.2">
      <c r="A2" s="26"/>
      <c r="B2" s="26"/>
      <c r="C2" s="27"/>
      <c r="D2" s="27"/>
      <c r="E2" s="27"/>
      <c r="F2" s="27"/>
      <c r="G2" s="27"/>
      <c r="H2" s="27"/>
      <c r="I2" s="27"/>
      <c r="J2" s="27"/>
    </row>
    <row r="3" spans="1:10" ht="8.25" customHeight="1" x14ac:dyDescent="0.2">
      <c r="A3" s="26"/>
      <c r="B3" s="26"/>
      <c r="C3" s="27"/>
      <c r="D3" s="27"/>
      <c r="E3" s="27"/>
      <c r="F3" s="27"/>
      <c r="G3" s="27"/>
      <c r="H3" s="27"/>
      <c r="I3" s="27"/>
      <c r="J3" s="27"/>
    </row>
    <row r="4" spans="1:10" ht="14.25" x14ac:dyDescent="0.2">
      <c r="A4" s="28"/>
      <c r="B4" s="28"/>
      <c r="C4" s="29" t="s">
        <v>5</v>
      </c>
      <c r="D4" s="181">
        <v>2024</v>
      </c>
      <c r="E4" s="30"/>
      <c r="F4" s="29" t="s">
        <v>6</v>
      </c>
      <c r="G4" s="180">
        <f>D4+1</f>
        <v>2025</v>
      </c>
      <c r="H4" s="30"/>
      <c r="I4" s="29" t="s">
        <v>139</v>
      </c>
      <c r="J4" s="180">
        <f>G4+1</f>
        <v>2026</v>
      </c>
    </row>
    <row r="5" spans="1:10" ht="14.25" x14ac:dyDescent="0.2">
      <c r="A5" s="28"/>
      <c r="B5" s="28"/>
      <c r="C5" s="31" t="s">
        <v>15</v>
      </c>
      <c r="D5" s="31"/>
      <c r="E5" s="30"/>
      <c r="F5" s="31" t="s">
        <v>15</v>
      </c>
      <c r="G5" s="31"/>
      <c r="H5" s="30"/>
      <c r="I5" s="31" t="s">
        <v>15</v>
      </c>
      <c r="J5" s="31"/>
    </row>
    <row r="6" spans="1:10" ht="14.25" x14ac:dyDescent="0.2">
      <c r="A6" s="26"/>
      <c r="B6" s="32"/>
      <c r="C6" s="33"/>
      <c r="D6" s="33"/>
      <c r="E6" s="33"/>
      <c r="F6" s="33"/>
      <c r="G6" s="33"/>
      <c r="H6" s="33"/>
      <c r="I6" s="33"/>
      <c r="J6" s="33"/>
    </row>
    <row r="7" spans="1:10" ht="14.25" x14ac:dyDescent="0.2">
      <c r="A7" s="26"/>
      <c r="B7" s="32"/>
      <c r="C7" s="33"/>
      <c r="D7" s="33"/>
      <c r="E7" s="33"/>
      <c r="F7" s="33"/>
      <c r="G7" s="33"/>
      <c r="H7" s="33"/>
      <c r="I7" s="33"/>
      <c r="J7" s="33"/>
    </row>
    <row r="8" spans="1:10" ht="12.75" x14ac:dyDescent="0.2">
      <c r="A8" s="164" t="s">
        <v>136</v>
      </c>
      <c r="B8" s="165"/>
      <c r="C8" s="166">
        <v>0</v>
      </c>
      <c r="D8" s="167">
        <v>1</v>
      </c>
      <c r="E8" s="168"/>
      <c r="F8" s="166">
        <v>0</v>
      </c>
      <c r="G8" s="167">
        <v>1</v>
      </c>
      <c r="H8" s="168"/>
      <c r="I8" s="166">
        <v>0</v>
      </c>
      <c r="J8" s="167">
        <v>1</v>
      </c>
    </row>
    <row r="9" spans="1:10" ht="12.75" x14ac:dyDescent="0.2">
      <c r="A9" s="260" t="s">
        <v>138</v>
      </c>
      <c r="B9" s="261"/>
      <c r="C9" s="262">
        <f>C8*D9</f>
        <v>0</v>
      </c>
      <c r="D9" s="263">
        <f>'V - Mindestumsatz berechnen'!E58</f>
        <v>0</v>
      </c>
      <c r="E9" s="168"/>
      <c r="F9" s="262">
        <f>F8*G9</f>
        <v>0</v>
      </c>
      <c r="G9" s="263">
        <f>D9</f>
        <v>0</v>
      </c>
      <c r="H9" s="168"/>
      <c r="I9" s="262">
        <f>I8*J9</f>
        <v>0</v>
      </c>
      <c r="J9" s="263">
        <f>D9</f>
        <v>0</v>
      </c>
    </row>
    <row r="10" spans="1:10" ht="12.75" x14ac:dyDescent="0.2">
      <c r="A10" s="169" t="s">
        <v>159</v>
      </c>
      <c r="B10" s="170"/>
      <c r="C10" s="171">
        <f>IF(C8=0,0,C8*D10)</f>
        <v>0</v>
      </c>
      <c r="D10" s="172">
        <v>0</v>
      </c>
      <c r="E10" s="168"/>
      <c r="F10" s="171">
        <f>IF(F8=0,0,F8*G10)</f>
        <v>0</v>
      </c>
      <c r="G10" s="172">
        <v>0</v>
      </c>
      <c r="H10" s="168"/>
      <c r="I10" s="171">
        <f>IF(I8=0,0,I8*J10)</f>
        <v>0</v>
      </c>
      <c r="J10" s="172">
        <v>0</v>
      </c>
    </row>
    <row r="11" spans="1:10" ht="7.5" customHeight="1" x14ac:dyDescent="0.2">
      <c r="A11" s="174"/>
      <c r="B11" s="165"/>
      <c r="C11" s="175"/>
      <c r="D11" s="167"/>
      <c r="E11" s="168"/>
      <c r="F11" s="175"/>
      <c r="G11" s="167"/>
      <c r="H11" s="168"/>
      <c r="I11" s="175"/>
      <c r="J11" s="167"/>
    </row>
    <row r="12" spans="1:10" ht="12.75" x14ac:dyDescent="0.2">
      <c r="A12" s="164" t="s">
        <v>137</v>
      </c>
      <c r="B12" s="165"/>
      <c r="C12" s="166">
        <v>0</v>
      </c>
      <c r="D12" s="167">
        <v>1</v>
      </c>
      <c r="E12" s="168"/>
      <c r="F12" s="166">
        <v>0</v>
      </c>
      <c r="G12" s="167">
        <v>1</v>
      </c>
      <c r="H12" s="168"/>
      <c r="I12" s="166">
        <v>0</v>
      </c>
      <c r="J12" s="167">
        <v>1</v>
      </c>
    </row>
    <row r="13" spans="1:10" ht="12.75" x14ac:dyDescent="0.2">
      <c r="A13" s="169" t="s">
        <v>8</v>
      </c>
      <c r="B13" s="170"/>
      <c r="C13" s="171">
        <v>0</v>
      </c>
      <c r="D13" s="173">
        <f>('V - Mindestumsatz berechnen'!E79/(0.0001+'V - Mindestumsatz berechnen'!E81))</f>
        <v>0</v>
      </c>
      <c r="E13" s="168"/>
      <c r="F13" s="171">
        <f>F12*G13</f>
        <v>0</v>
      </c>
      <c r="G13" s="173">
        <f>D13</f>
        <v>0</v>
      </c>
      <c r="H13" s="168"/>
      <c r="I13" s="171">
        <f>I12*J13</f>
        <v>0</v>
      </c>
      <c r="J13" s="173">
        <f>G13</f>
        <v>0</v>
      </c>
    </row>
    <row r="14" spans="1:10" ht="7.5" customHeight="1" x14ac:dyDescent="0.2">
      <c r="A14" s="174"/>
      <c r="B14" s="165"/>
      <c r="C14" s="175"/>
      <c r="D14" s="167"/>
      <c r="E14" s="168"/>
      <c r="F14" s="175"/>
      <c r="G14" s="167"/>
      <c r="H14" s="168"/>
      <c r="I14" s="175"/>
      <c r="J14" s="167"/>
    </row>
    <row r="15" spans="1:10" ht="12.75" x14ac:dyDescent="0.2">
      <c r="A15" s="164" t="s">
        <v>9</v>
      </c>
      <c r="B15" s="165"/>
      <c r="C15" s="176">
        <f>C8+C12-C9-C10-C13</f>
        <v>0</v>
      </c>
      <c r="D15" s="167">
        <f>IF(C15=0,0,C15/($C$8+$C$12))</f>
        <v>0</v>
      </c>
      <c r="E15" s="168"/>
      <c r="F15" s="176">
        <f>F8+F12-F9-F10-F13</f>
        <v>0</v>
      </c>
      <c r="G15" s="167">
        <f>IF(F15=0,0,F15/($F$8+$F$12))</f>
        <v>0</v>
      </c>
      <c r="H15" s="168"/>
      <c r="I15" s="176">
        <f>I8+I12-I9-I10-I13</f>
        <v>0</v>
      </c>
      <c r="J15" s="167">
        <f>IF(I15=0,0,I15/($F$8+$F$12))</f>
        <v>0</v>
      </c>
    </row>
    <row r="16" spans="1:10" ht="12.75" x14ac:dyDescent="0.2">
      <c r="A16" s="169" t="s">
        <v>24</v>
      </c>
      <c r="B16" s="170"/>
      <c r="C16" s="177">
        <v>0</v>
      </c>
      <c r="D16" s="173">
        <f>IF(C16=0,0,C16/($C$8+$C$12))</f>
        <v>0</v>
      </c>
      <c r="E16" s="168"/>
      <c r="F16" s="177">
        <v>0</v>
      </c>
      <c r="G16" s="173">
        <f>IF(F16=0,0,F16/($F$8+$F$12))</f>
        <v>0</v>
      </c>
      <c r="H16" s="168"/>
      <c r="I16" s="177">
        <v>0</v>
      </c>
      <c r="J16" s="173">
        <f>IF(I16=0,0,I16/($F$8+$F$12))</f>
        <v>0</v>
      </c>
    </row>
    <row r="17" spans="1:10" ht="12.75" x14ac:dyDescent="0.2">
      <c r="A17" s="174"/>
      <c r="B17" s="165"/>
      <c r="C17" s="175"/>
      <c r="D17" s="167"/>
      <c r="E17" s="168"/>
      <c r="F17" s="175"/>
      <c r="G17" s="167"/>
      <c r="H17" s="168"/>
      <c r="I17" s="175"/>
      <c r="J17" s="167"/>
    </row>
    <row r="18" spans="1:10" ht="12.75" x14ac:dyDescent="0.2">
      <c r="A18" s="164" t="s">
        <v>10</v>
      </c>
      <c r="B18" s="165"/>
      <c r="C18" s="176">
        <f>C15-C16</f>
        <v>0</v>
      </c>
      <c r="D18" s="167">
        <f>IF(C18=0,0,C18/($C$8+$C$12))</f>
        <v>0</v>
      </c>
      <c r="E18" s="168"/>
      <c r="F18" s="176">
        <f>F15-F16</f>
        <v>0</v>
      </c>
      <c r="G18" s="178">
        <f>IF(F18=0,0,F18/($F$8+$F$12))</f>
        <v>0</v>
      </c>
      <c r="H18" s="168"/>
      <c r="I18" s="176">
        <f>I15-I16</f>
        <v>0</v>
      </c>
      <c r="J18" s="178">
        <f>IF(I18=0,0,I18/($F$8+$F$12))</f>
        <v>0</v>
      </c>
    </row>
    <row r="19" spans="1:10" ht="12.75" x14ac:dyDescent="0.2">
      <c r="A19" s="169" t="s">
        <v>25</v>
      </c>
      <c r="B19" s="170"/>
      <c r="C19" s="177">
        <v>0</v>
      </c>
      <c r="D19" s="173">
        <f>IF(C19=0,0,C19/($C$8+$C$12))</f>
        <v>0</v>
      </c>
      <c r="E19" s="168"/>
      <c r="F19" s="177">
        <v>0</v>
      </c>
      <c r="G19" s="173">
        <f>IF(F19=0,0,F19/($F$8+$F$12))</f>
        <v>0</v>
      </c>
      <c r="H19" s="168"/>
      <c r="I19" s="177">
        <v>0</v>
      </c>
      <c r="J19" s="173">
        <f>IF(I19=0,0,I19/($F$8+$F$12))</f>
        <v>0</v>
      </c>
    </row>
    <row r="20" spans="1:10" ht="12.75" x14ac:dyDescent="0.2">
      <c r="A20" s="174"/>
      <c r="B20" s="165"/>
      <c r="C20" s="175"/>
      <c r="D20" s="167"/>
      <c r="E20" s="168"/>
      <c r="F20" s="175"/>
      <c r="G20" s="167"/>
      <c r="H20" s="168"/>
      <c r="I20" s="175"/>
      <c r="J20" s="167"/>
    </row>
    <row r="21" spans="1:10" ht="12.75" x14ac:dyDescent="0.2">
      <c r="A21" s="164" t="s">
        <v>11</v>
      </c>
      <c r="B21" s="165"/>
      <c r="C21" s="176">
        <f>C18-C19</f>
        <v>0</v>
      </c>
      <c r="D21" s="167">
        <f>IF(C21=0,0,C21/($C$8+$C$12))</f>
        <v>0</v>
      </c>
      <c r="E21" s="168"/>
      <c r="F21" s="176">
        <f>F18-F19</f>
        <v>0</v>
      </c>
      <c r="G21" s="178">
        <f>IF(F21=0,0,F21/($F$8+$F$12))</f>
        <v>0</v>
      </c>
      <c r="H21" s="168"/>
      <c r="I21" s="176">
        <f>I18-I19</f>
        <v>0</v>
      </c>
      <c r="J21" s="178">
        <f>IF(I21=0,0,I21/($F$8+$F$12))</f>
        <v>0</v>
      </c>
    </row>
    <row r="22" spans="1:10" ht="12.75" x14ac:dyDescent="0.2">
      <c r="A22" s="169" t="s">
        <v>140</v>
      </c>
      <c r="B22" s="170"/>
      <c r="C22" s="177">
        <v>0</v>
      </c>
      <c r="D22" s="173">
        <f>IF(C22=0,0,C22/($C$8+$C$12))</f>
        <v>0</v>
      </c>
      <c r="E22" s="168"/>
      <c r="F22" s="177">
        <v>0</v>
      </c>
      <c r="G22" s="173">
        <f>IF(F22=0,0,F22/($F$8+$F$12))</f>
        <v>0</v>
      </c>
      <c r="H22" s="168"/>
      <c r="I22" s="177">
        <v>0</v>
      </c>
      <c r="J22" s="173">
        <f>IF(I22=0,0,I22/($F$8+$F$12))</f>
        <v>0</v>
      </c>
    </row>
    <row r="23" spans="1:10" ht="7.5" customHeight="1" x14ac:dyDescent="0.2">
      <c r="A23" s="174"/>
      <c r="B23" s="165"/>
      <c r="C23" s="175"/>
      <c r="D23" s="167"/>
      <c r="E23" s="168"/>
      <c r="F23" s="175"/>
      <c r="G23" s="167"/>
      <c r="H23" s="168"/>
      <c r="I23" s="175"/>
      <c r="J23" s="167"/>
    </row>
    <row r="24" spans="1:10" ht="12.75" x14ac:dyDescent="0.2">
      <c r="A24" s="164" t="s">
        <v>12</v>
      </c>
      <c r="B24" s="165"/>
      <c r="C24" s="176">
        <f>C21-C22</f>
        <v>0</v>
      </c>
      <c r="D24" s="167">
        <f>IF(C24=0,0,C24/($C$8+$C$12))</f>
        <v>0</v>
      </c>
      <c r="E24" s="168"/>
      <c r="F24" s="176">
        <f>F21-F22</f>
        <v>0</v>
      </c>
      <c r="G24" s="178">
        <f>IF(F24=0,0,F24/($F$8+$F$12))</f>
        <v>0</v>
      </c>
      <c r="H24" s="168"/>
      <c r="I24" s="176">
        <f>I21-I22</f>
        <v>0</v>
      </c>
      <c r="J24" s="178">
        <f>IF(I24=0,0,I24/($F$8+$F$12))</f>
        <v>0</v>
      </c>
    </row>
    <row r="25" spans="1:10" ht="12.75" x14ac:dyDescent="0.2">
      <c r="A25" s="169" t="s">
        <v>148</v>
      </c>
      <c r="B25" s="170"/>
      <c r="C25" s="177">
        <v>0</v>
      </c>
      <c r="D25" s="173">
        <f>IF(C25=0,0,C25/($C$8+$C$12))</f>
        <v>0</v>
      </c>
      <c r="E25" s="168"/>
      <c r="F25" s="177">
        <v>0</v>
      </c>
      <c r="G25" s="173">
        <f>IF(F25=0,0,F25/($F$8+$F$12))</f>
        <v>0</v>
      </c>
      <c r="H25" s="168"/>
      <c r="I25" s="177">
        <v>0</v>
      </c>
      <c r="J25" s="173">
        <f>IF(I25=0,0,I25/($F$8+$F$12))</f>
        <v>0</v>
      </c>
    </row>
    <row r="26" spans="1:10" ht="12.75" x14ac:dyDescent="0.2">
      <c r="A26" s="174"/>
      <c r="B26" s="165"/>
      <c r="C26" s="175"/>
      <c r="D26" s="167"/>
      <c r="E26" s="168"/>
      <c r="F26" s="175"/>
      <c r="G26" s="167"/>
      <c r="H26" s="168"/>
      <c r="I26" s="175"/>
      <c r="J26" s="167"/>
    </row>
    <row r="27" spans="1:10" ht="12.75" x14ac:dyDescent="0.2">
      <c r="A27" s="251" t="s">
        <v>147</v>
      </c>
      <c r="B27" s="252"/>
      <c r="C27" s="253">
        <f>C24-C25</f>
        <v>0</v>
      </c>
      <c r="D27" s="254">
        <f>IF(C27=0,0,C27/($C$8+$C$12))</f>
        <v>0</v>
      </c>
      <c r="E27" s="255"/>
      <c r="F27" s="253">
        <f>F24-F25</f>
        <v>0</v>
      </c>
      <c r="G27" s="256">
        <f>IF(F27=0,0,F27/($F$8+$F$12))</f>
        <v>0</v>
      </c>
      <c r="H27" s="255"/>
      <c r="I27" s="253">
        <f>I24-I25</f>
        <v>0</v>
      </c>
      <c r="J27" s="256">
        <f>IF(I27=0,0,I27/($F$8+$F$12))</f>
        <v>0</v>
      </c>
    </row>
    <row r="28" spans="1:10" ht="13.5" x14ac:dyDescent="0.25">
      <c r="A28" s="179"/>
      <c r="B28" s="179"/>
      <c r="C28" s="179"/>
      <c r="D28" s="179"/>
      <c r="E28" s="179"/>
      <c r="F28" s="179"/>
      <c r="G28" s="179"/>
      <c r="H28" s="179"/>
      <c r="I28" s="179"/>
      <c r="J28" s="179"/>
    </row>
    <row r="29" spans="1:10" ht="14.25" x14ac:dyDescent="0.2">
      <c r="A29" s="3"/>
      <c r="B29" s="3"/>
      <c r="C29" s="3"/>
      <c r="D29" s="3"/>
      <c r="E29" s="3"/>
      <c r="F29" s="3"/>
      <c r="G29" s="3"/>
      <c r="H29" s="3"/>
      <c r="I29" s="3"/>
      <c r="J29" s="3"/>
    </row>
    <row r="30" spans="1:10" ht="16.5" thickBot="1" x14ac:dyDescent="0.2">
      <c r="A30" s="370" t="s">
        <v>149</v>
      </c>
      <c r="B30" s="378"/>
      <c r="C30" s="378"/>
      <c r="D30" s="378"/>
      <c r="E30" s="378"/>
      <c r="F30" s="378"/>
      <c r="G30" s="378"/>
      <c r="H30" s="378"/>
      <c r="I30" s="378"/>
      <c r="J30" s="378"/>
    </row>
    <row r="31" spans="1:10" ht="14.25" x14ac:dyDescent="0.2">
      <c r="A31" s="164"/>
      <c r="B31" s="3"/>
      <c r="C31" s="3"/>
      <c r="D31" s="3"/>
      <c r="E31" s="3"/>
      <c r="F31" s="3"/>
      <c r="G31" s="3"/>
      <c r="H31" s="3"/>
      <c r="I31" s="3"/>
      <c r="J31" s="3"/>
    </row>
    <row r="32" spans="1:10" ht="12.75" x14ac:dyDescent="0.2">
      <c r="A32" s="164" t="s">
        <v>11</v>
      </c>
      <c r="B32" s="165"/>
      <c r="C32" s="176">
        <f>C21</f>
        <v>0</v>
      </c>
      <c r="D32" s="167">
        <f>IF(C32=0,0,C32/($C$8+$C$12))</f>
        <v>0</v>
      </c>
      <c r="E32" s="168"/>
      <c r="F32" s="176">
        <f>F21</f>
        <v>0</v>
      </c>
      <c r="G32" s="178">
        <f>IF(F32=0,0,F32/($F$8+$F$12))</f>
        <v>0</v>
      </c>
      <c r="H32" s="168"/>
      <c r="I32" s="176">
        <f>I21</f>
        <v>0</v>
      </c>
      <c r="J32" s="178">
        <f>IF(I32=0,0,I32/($F$8+$F$12))</f>
        <v>0</v>
      </c>
    </row>
    <row r="33" spans="1:10" ht="14.25" x14ac:dyDescent="0.2">
      <c r="A33" s="250" t="s">
        <v>150</v>
      </c>
      <c r="B33" s="3"/>
      <c r="C33" s="166">
        <v>0</v>
      </c>
      <c r="D33" s="167">
        <f>IF(C33=0,0,C33/($C$8+$C$12))</f>
        <v>0</v>
      </c>
      <c r="E33" s="3"/>
      <c r="F33" s="166">
        <v>0</v>
      </c>
      <c r="G33" s="178">
        <f>IF(F33=0,0,F33/($F$8+$F$12))</f>
        <v>0</v>
      </c>
      <c r="H33" s="3"/>
      <c r="I33" s="166">
        <v>0</v>
      </c>
      <c r="J33" s="178">
        <f>IF(I33=0,0,I33/($F$8+$F$12))</f>
        <v>0</v>
      </c>
    </row>
    <row r="34" spans="1:10" ht="12.75" x14ac:dyDescent="0.2">
      <c r="A34" s="169" t="s">
        <v>151</v>
      </c>
      <c r="B34" s="170"/>
      <c r="C34" s="177">
        <v>0</v>
      </c>
      <c r="D34" s="173">
        <f>IF(C34=0,0,C34/($C$8+$C$12))</f>
        <v>0</v>
      </c>
      <c r="E34" s="168"/>
      <c r="F34" s="177">
        <v>0</v>
      </c>
      <c r="G34" s="173">
        <f>IF(F34=0,0,F34/($F$8+$F$12))</f>
        <v>0</v>
      </c>
      <c r="H34" s="168"/>
      <c r="I34" s="177">
        <v>0</v>
      </c>
      <c r="J34" s="173">
        <f>IF(I34=0,0,I34/($F$8+$F$12))</f>
        <v>0</v>
      </c>
    </row>
    <row r="35" spans="1:10" ht="6.75" customHeight="1" x14ac:dyDescent="0.2">
      <c r="D35" s="3"/>
      <c r="E35" s="3"/>
      <c r="F35" s="3"/>
      <c r="G35" s="3"/>
      <c r="H35" s="3"/>
      <c r="I35" s="3"/>
      <c r="J35" s="3"/>
    </row>
    <row r="36" spans="1:10" ht="15" x14ac:dyDescent="0.25">
      <c r="A36" s="258" t="s">
        <v>152</v>
      </c>
      <c r="B36" s="257"/>
      <c r="C36" s="253">
        <f>C32-C33-C34</f>
        <v>0</v>
      </c>
      <c r="D36" s="259">
        <f>C36/(C8+0.00001)</f>
        <v>0</v>
      </c>
      <c r="E36" s="257"/>
      <c r="F36" s="253">
        <f>F32-F33-F34</f>
        <v>0</v>
      </c>
      <c r="G36" s="259">
        <f>F36/(F8+0.0001)</f>
        <v>0</v>
      </c>
      <c r="H36" s="257"/>
      <c r="I36" s="253">
        <f>I32-I33-I34</f>
        <v>0</v>
      </c>
      <c r="J36" s="259">
        <f>I36/(I8+0.00001)</f>
        <v>0</v>
      </c>
    </row>
    <row r="37" spans="1:10" ht="14.25" x14ac:dyDescent="0.2">
      <c r="A37" s="3"/>
      <c r="B37" s="3"/>
      <c r="C37" s="3"/>
      <c r="D37" s="3"/>
      <c r="E37" s="3"/>
      <c r="F37" s="3"/>
      <c r="G37" s="3"/>
      <c r="H37" s="3"/>
      <c r="I37" s="3"/>
      <c r="J37" s="3"/>
    </row>
    <row r="38" spans="1:10" ht="14.25" x14ac:dyDescent="0.2">
      <c r="A38" s="3"/>
      <c r="B38" s="3"/>
      <c r="C38" s="3"/>
      <c r="D38" s="3"/>
      <c r="E38" s="3"/>
      <c r="F38" s="3"/>
      <c r="G38" s="3"/>
      <c r="H38" s="3"/>
      <c r="I38" s="3"/>
      <c r="J38" s="3"/>
    </row>
    <row r="39" spans="1:10" ht="14.25" x14ac:dyDescent="0.2">
      <c r="A39" s="3"/>
      <c r="B39" s="3"/>
      <c r="C39" s="3"/>
      <c r="D39" s="3"/>
      <c r="E39" s="3"/>
      <c r="F39" s="3"/>
      <c r="G39" s="3"/>
      <c r="H39" s="3"/>
      <c r="I39" s="3"/>
      <c r="J39" s="3"/>
    </row>
    <row r="40" spans="1:10" ht="14.25" x14ac:dyDescent="0.2">
      <c r="A40" s="3"/>
      <c r="B40" s="3"/>
      <c r="C40" s="3"/>
      <c r="D40" s="3"/>
      <c r="E40" s="3"/>
      <c r="F40" s="3"/>
      <c r="G40" s="3"/>
      <c r="H40" s="3"/>
      <c r="I40" s="3"/>
      <c r="J40" s="3"/>
    </row>
    <row r="41" spans="1:10" ht="14.25" x14ac:dyDescent="0.2">
      <c r="A41" s="3"/>
      <c r="B41" s="3"/>
      <c r="C41" s="3"/>
      <c r="D41" s="3"/>
      <c r="E41" s="3"/>
      <c r="F41" s="3"/>
      <c r="G41" s="3"/>
      <c r="H41" s="3"/>
      <c r="I41" s="3"/>
      <c r="J41" s="3"/>
    </row>
    <row r="42" spans="1:10" ht="14.25" x14ac:dyDescent="0.2">
      <c r="A42" s="3"/>
      <c r="B42" s="3"/>
      <c r="C42" s="3"/>
      <c r="D42" s="3"/>
      <c r="E42" s="3"/>
      <c r="F42" s="3"/>
      <c r="G42" s="3"/>
      <c r="H42" s="3"/>
      <c r="I42" s="3"/>
      <c r="J42" s="3"/>
    </row>
    <row r="43" spans="1:10" ht="14.25" x14ac:dyDescent="0.2">
      <c r="A43" s="3"/>
      <c r="B43" s="3"/>
      <c r="C43" s="3"/>
      <c r="D43" s="3"/>
      <c r="E43" s="3"/>
      <c r="F43" s="3"/>
      <c r="G43" s="3"/>
      <c r="H43" s="3"/>
      <c r="I43" s="3"/>
      <c r="J43" s="3"/>
    </row>
    <row r="44" spans="1:10" ht="14.25" x14ac:dyDescent="0.2">
      <c r="A44" s="3"/>
      <c r="B44" s="3"/>
      <c r="C44" s="3"/>
      <c r="D44" s="3"/>
      <c r="E44" s="3"/>
      <c r="F44" s="3"/>
      <c r="G44" s="3"/>
      <c r="H44" s="3"/>
      <c r="I44" s="3"/>
      <c r="J44" s="3"/>
    </row>
    <row r="45" spans="1:10" ht="14.25" x14ac:dyDescent="0.2">
      <c r="A45" s="3"/>
      <c r="B45" s="3"/>
      <c r="C45" s="3"/>
      <c r="D45" s="3"/>
      <c r="E45" s="3"/>
      <c r="F45" s="3"/>
      <c r="G45" s="3"/>
      <c r="H45" s="3"/>
      <c r="I45" s="3"/>
      <c r="J45" s="3"/>
    </row>
    <row r="46" spans="1:10" ht="14.25" x14ac:dyDescent="0.2">
      <c r="A46" s="3"/>
      <c r="B46" s="3"/>
      <c r="C46" s="3"/>
      <c r="D46" s="3"/>
      <c r="E46" s="3"/>
      <c r="F46" s="3"/>
      <c r="G46" s="3"/>
      <c r="H46" s="3"/>
      <c r="I46" s="3"/>
      <c r="J46" s="3"/>
    </row>
    <row r="47" spans="1:10" ht="14.25" x14ac:dyDescent="0.2">
      <c r="A47" s="3"/>
      <c r="B47" s="3"/>
      <c r="C47" s="3"/>
      <c r="D47" s="3"/>
      <c r="E47" s="3"/>
      <c r="F47" s="3"/>
      <c r="G47" s="3"/>
      <c r="H47" s="3"/>
      <c r="I47" s="3"/>
      <c r="J47" s="3"/>
    </row>
    <row r="48" spans="1:10" ht="14.25" x14ac:dyDescent="0.2">
      <c r="A48" s="3"/>
      <c r="B48" s="3"/>
      <c r="C48" s="3"/>
      <c r="D48" s="3"/>
      <c r="E48" s="3"/>
      <c r="F48" s="3"/>
      <c r="G48" s="3"/>
      <c r="H48" s="3"/>
      <c r="I48" s="3"/>
      <c r="J48" s="3"/>
    </row>
    <row r="49" spans="1:10" ht="14.25" x14ac:dyDescent="0.2">
      <c r="A49" s="3"/>
      <c r="B49" s="3"/>
      <c r="C49" s="3"/>
      <c r="D49" s="3"/>
      <c r="E49" s="3"/>
      <c r="F49" s="3"/>
      <c r="G49" s="3"/>
      <c r="H49" s="3"/>
      <c r="I49" s="3"/>
      <c r="J49" s="3"/>
    </row>
    <row r="50" spans="1:10" ht="14.25" x14ac:dyDescent="0.2">
      <c r="A50" s="3"/>
      <c r="B50" s="3"/>
      <c r="C50" s="3"/>
      <c r="D50" s="3"/>
      <c r="E50" s="3"/>
      <c r="F50" s="3"/>
      <c r="G50" s="3"/>
      <c r="H50" s="3"/>
      <c r="I50" s="3"/>
      <c r="J50" s="3"/>
    </row>
    <row r="51" spans="1:10" ht="14.25" x14ac:dyDescent="0.2">
      <c r="A51" s="2"/>
      <c r="B51" s="2"/>
      <c r="C51" s="2"/>
      <c r="D51" s="2"/>
      <c r="E51" s="2"/>
      <c r="F51" s="2"/>
      <c r="G51" s="2"/>
      <c r="H51" s="2"/>
      <c r="I51" s="2"/>
      <c r="J51" s="2"/>
    </row>
    <row r="52" spans="1:10" ht="14.25" x14ac:dyDescent="0.2">
      <c r="A52" s="2"/>
      <c r="B52" s="2"/>
      <c r="C52" s="2"/>
      <c r="D52" s="2"/>
      <c r="E52" s="2"/>
      <c r="F52" s="2"/>
      <c r="G52" s="2"/>
      <c r="H52" s="2"/>
      <c r="I52" s="2"/>
      <c r="J52" s="2"/>
    </row>
    <row r="53" spans="1:10" ht="14.25" x14ac:dyDescent="0.2">
      <c r="A53" s="2"/>
      <c r="B53" s="2"/>
      <c r="C53" s="2"/>
      <c r="D53" s="2"/>
      <c r="E53" s="2"/>
      <c r="F53" s="2"/>
      <c r="G53" s="2"/>
      <c r="H53" s="2"/>
      <c r="I53" s="2"/>
      <c r="J53" s="2"/>
    </row>
    <row r="54" spans="1:10" ht="14.25" x14ac:dyDescent="0.2">
      <c r="A54" s="2"/>
      <c r="B54" s="2"/>
      <c r="C54" s="2"/>
      <c r="D54" s="2"/>
      <c r="E54" s="2"/>
      <c r="F54" s="2"/>
      <c r="G54" s="2"/>
      <c r="H54" s="2"/>
      <c r="I54" s="2"/>
      <c r="J54" s="2"/>
    </row>
    <row r="55" spans="1:10" ht="14.25" x14ac:dyDescent="0.2">
      <c r="A55" s="2"/>
      <c r="B55" s="2"/>
      <c r="C55" s="2"/>
      <c r="D55" s="2"/>
      <c r="E55" s="2"/>
      <c r="F55" s="2"/>
      <c r="G55" s="2"/>
      <c r="H55" s="2"/>
      <c r="I55" s="2"/>
      <c r="J55" s="2"/>
    </row>
    <row r="56" spans="1:10" ht="14.25" x14ac:dyDescent="0.2">
      <c r="A56" s="2"/>
      <c r="B56" s="2"/>
      <c r="C56" s="2"/>
      <c r="D56" s="2"/>
      <c r="E56" s="2"/>
      <c r="F56" s="2"/>
      <c r="G56" s="2"/>
      <c r="H56" s="2"/>
      <c r="I56" s="2"/>
      <c r="J56" s="2"/>
    </row>
    <row r="57" spans="1:10" ht="14.25" x14ac:dyDescent="0.2">
      <c r="A57" s="2"/>
      <c r="B57" s="2"/>
      <c r="C57" s="2"/>
      <c r="D57" s="2"/>
      <c r="E57" s="2"/>
      <c r="F57" s="2"/>
      <c r="G57" s="2"/>
      <c r="H57" s="2"/>
      <c r="I57" s="2"/>
      <c r="J57" s="2"/>
    </row>
    <row r="58" spans="1:10" ht="14.25" x14ac:dyDescent="0.2">
      <c r="A58" s="2"/>
      <c r="B58" s="2"/>
      <c r="C58" s="2"/>
      <c r="D58" s="2"/>
      <c r="E58" s="2"/>
      <c r="F58" s="2"/>
      <c r="G58" s="2"/>
      <c r="H58" s="2"/>
      <c r="I58" s="2"/>
      <c r="J58" s="2"/>
    </row>
    <row r="59" spans="1:10" ht="14.25" x14ac:dyDescent="0.2">
      <c r="A59" s="2"/>
      <c r="B59" s="2"/>
      <c r="C59" s="2"/>
      <c r="D59" s="2"/>
      <c r="E59" s="2"/>
      <c r="F59" s="2"/>
      <c r="G59" s="2"/>
      <c r="H59" s="2"/>
      <c r="I59" s="2"/>
      <c r="J59" s="2"/>
    </row>
    <row r="60" spans="1:10" ht="14.25" x14ac:dyDescent="0.2">
      <c r="A60" s="2"/>
      <c r="B60" s="2"/>
      <c r="C60" s="2"/>
      <c r="D60" s="2"/>
      <c r="E60" s="2"/>
      <c r="F60" s="2"/>
      <c r="G60" s="2"/>
      <c r="H60" s="2"/>
      <c r="I60" s="2"/>
      <c r="J60" s="2"/>
    </row>
    <row r="61" spans="1:10" ht="14.25" x14ac:dyDescent="0.2">
      <c r="A61" s="2"/>
      <c r="B61" s="2"/>
      <c r="C61" s="2"/>
      <c r="D61" s="2"/>
      <c r="E61" s="2"/>
      <c r="F61" s="2"/>
      <c r="G61" s="2"/>
      <c r="H61" s="2"/>
      <c r="I61" s="2"/>
      <c r="J61" s="2"/>
    </row>
    <row r="62" spans="1:10" ht="14.25" x14ac:dyDescent="0.2">
      <c r="A62" s="2"/>
      <c r="B62" s="2"/>
      <c r="C62" s="2"/>
      <c r="D62" s="2"/>
      <c r="E62" s="2"/>
      <c r="F62" s="2"/>
      <c r="G62" s="2"/>
      <c r="H62" s="2"/>
      <c r="I62" s="2"/>
      <c r="J62" s="2"/>
    </row>
    <row r="63" spans="1:10" ht="14.25" x14ac:dyDescent="0.2">
      <c r="A63" s="2"/>
      <c r="B63" s="2"/>
      <c r="C63" s="2"/>
      <c r="D63" s="2"/>
      <c r="E63" s="2"/>
      <c r="F63" s="2"/>
      <c r="G63" s="2"/>
      <c r="H63" s="2"/>
      <c r="I63" s="2"/>
      <c r="J63" s="2"/>
    </row>
    <row r="64" spans="1:10" ht="14.25" x14ac:dyDescent="0.2">
      <c r="A64" s="2"/>
      <c r="B64" s="2"/>
      <c r="C64" s="2"/>
      <c r="D64" s="2"/>
      <c r="E64" s="2"/>
      <c r="F64" s="2"/>
      <c r="G64" s="2"/>
      <c r="H64" s="2"/>
      <c r="I64" s="2"/>
      <c r="J64" s="2"/>
    </row>
    <row r="65" spans="1:10" ht="14.25" x14ac:dyDescent="0.2">
      <c r="A65" s="2"/>
      <c r="B65" s="2"/>
      <c r="C65" s="2"/>
      <c r="D65" s="2"/>
      <c r="E65" s="2"/>
      <c r="F65" s="2"/>
      <c r="G65" s="2"/>
      <c r="H65" s="2"/>
      <c r="I65" s="2"/>
      <c r="J65" s="2"/>
    </row>
    <row r="66" spans="1:10" ht="14.25" x14ac:dyDescent="0.2">
      <c r="A66" s="2"/>
      <c r="B66" s="2"/>
      <c r="C66" s="2"/>
      <c r="D66" s="2"/>
      <c r="E66" s="2"/>
      <c r="F66" s="2"/>
      <c r="G66" s="2"/>
      <c r="H66" s="2"/>
      <c r="I66" s="2"/>
      <c r="J66" s="2"/>
    </row>
    <row r="67" spans="1:10" ht="14.25" x14ac:dyDescent="0.2">
      <c r="A67" s="2"/>
      <c r="B67" s="2"/>
      <c r="C67" s="2"/>
      <c r="D67" s="2"/>
      <c r="E67" s="2"/>
      <c r="F67" s="2"/>
      <c r="G67" s="2"/>
      <c r="H67" s="2"/>
      <c r="I67" s="2"/>
      <c r="J67" s="2"/>
    </row>
    <row r="68" spans="1:10" ht="14.25" x14ac:dyDescent="0.2">
      <c r="A68" s="2"/>
      <c r="B68" s="2"/>
      <c r="C68" s="2"/>
      <c r="D68" s="2"/>
      <c r="E68" s="2"/>
      <c r="F68" s="2"/>
      <c r="G68" s="2"/>
      <c r="H68" s="2"/>
      <c r="I68" s="2"/>
      <c r="J68" s="2"/>
    </row>
    <row r="69" spans="1:10" ht="14.25" x14ac:dyDescent="0.2">
      <c r="A69" s="2"/>
      <c r="B69" s="2"/>
      <c r="C69" s="2"/>
      <c r="D69" s="2"/>
      <c r="E69" s="2"/>
      <c r="F69" s="2"/>
      <c r="G69" s="2"/>
      <c r="H69" s="2"/>
      <c r="I69" s="2"/>
      <c r="J69" s="2"/>
    </row>
    <row r="70" spans="1:10" ht="14.25" x14ac:dyDescent="0.2">
      <c r="A70" s="2"/>
      <c r="B70" s="2"/>
      <c r="C70" s="2"/>
      <c r="D70" s="2"/>
      <c r="E70" s="2"/>
      <c r="F70" s="2"/>
      <c r="G70" s="2"/>
      <c r="H70" s="2"/>
      <c r="I70" s="2"/>
      <c r="J70" s="2"/>
    </row>
    <row r="71" spans="1:10" ht="14.25" x14ac:dyDescent="0.2">
      <c r="A71" s="2"/>
      <c r="B71" s="2"/>
      <c r="C71" s="2"/>
      <c r="D71" s="2"/>
      <c r="E71" s="2"/>
      <c r="F71" s="2"/>
      <c r="G71" s="2"/>
      <c r="H71" s="2"/>
      <c r="I71" s="2"/>
      <c r="J71" s="2"/>
    </row>
    <row r="72" spans="1:10" ht="14.25" x14ac:dyDescent="0.2">
      <c r="A72" s="2"/>
      <c r="B72" s="2"/>
      <c r="C72" s="2"/>
      <c r="D72" s="2"/>
      <c r="E72" s="2"/>
      <c r="F72" s="2"/>
      <c r="G72" s="2"/>
      <c r="H72" s="2"/>
      <c r="I72" s="2"/>
      <c r="J72" s="2"/>
    </row>
    <row r="73" spans="1:10" ht="14.25" x14ac:dyDescent="0.2">
      <c r="A73" s="2"/>
      <c r="B73" s="2"/>
      <c r="C73" s="2"/>
      <c r="D73" s="2"/>
      <c r="E73" s="2"/>
      <c r="F73" s="2"/>
      <c r="G73" s="2"/>
      <c r="H73" s="2"/>
      <c r="I73" s="2"/>
      <c r="J73" s="2"/>
    </row>
    <row r="74" spans="1:10" ht="14.25" x14ac:dyDescent="0.2">
      <c r="A74" s="2"/>
      <c r="B74" s="2"/>
      <c r="C74" s="2"/>
      <c r="D74" s="2"/>
      <c r="E74" s="2"/>
      <c r="F74" s="2"/>
      <c r="G74" s="2"/>
      <c r="H74" s="2"/>
      <c r="I74" s="2"/>
      <c r="J74" s="2"/>
    </row>
    <row r="75" spans="1:10" ht="14.25" x14ac:dyDescent="0.2">
      <c r="A75" s="2"/>
      <c r="B75" s="2"/>
      <c r="C75" s="2"/>
      <c r="D75" s="2"/>
      <c r="E75" s="2"/>
      <c r="F75" s="2"/>
      <c r="G75" s="2"/>
      <c r="H75" s="2"/>
      <c r="I75" s="2"/>
      <c r="J75" s="2"/>
    </row>
    <row r="76" spans="1:10" ht="14.25" x14ac:dyDescent="0.2">
      <c r="A76" s="2"/>
      <c r="B76" s="2"/>
      <c r="C76" s="2"/>
      <c r="D76" s="2"/>
      <c r="E76" s="2"/>
      <c r="F76" s="2"/>
      <c r="G76" s="2"/>
      <c r="H76" s="2"/>
      <c r="I76" s="2"/>
      <c r="J76" s="2"/>
    </row>
    <row r="77" spans="1:10" ht="14.25" x14ac:dyDescent="0.2">
      <c r="A77" s="2"/>
      <c r="B77" s="2"/>
      <c r="C77" s="2"/>
      <c r="D77" s="2"/>
      <c r="E77" s="2"/>
      <c r="F77" s="2"/>
      <c r="G77" s="2"/>
      <c r="H77" s="2"/>
      <c r="I77" s="2"/>
      <c r="J77" s="2"/>
    </row>
    <row r="78" spans="1:10" ht="14.25" x14ac:dyDescent="0.2">
      <c r="A78" s="2"/>
      <c r="B78" s="2"/>
      <c r="C78" s="2"/>
      <c r="D78" s="2"/>
      <c r="E78" s="2"/>
      <c r="F78" s="2"/>
      <c r="G78" s="2"/>
      <c r="H78" s="2"/>
      <c r="I78" s="2"/>
      <c r="J78" s="2"/>
    </row>
    <row r="79" spans="1:10" ht="14.25" x14ac:dyDescent="0.2">
      <c r="A79" s="2"/>
      <c r="B79" s="2"/>
      <c r="C79" s="2"/>
      <c r="D79" s="2"/>
      <c r="E79" s="2"/>
      <c r="F79" s="2"/>
      <c r="G79" s="2"/>
      <c r="H79" s="2"/>
      <c r="I79" s="2"/>
      <c r="J79" s="2"/>
    </row>
    <row r="80" spans="1:10" ht="14.25" x14ac:dyDescent="0.2">
      <c r="A80" s="2"/>
      <c r="B80" s="2"/>
      <c r="C80" s="2"/>
      <c r="D80" s="2"/>
      <c r="E80" s="2"/>
      <c r="F80" s="2"/>
      <c r="G80" s="2"/>
      <c r="H80" s="2"/>
      <c r="I80" s="2"/>
      <c r="J80" s="2"/>
    </row>
    <row r="81" spans="1:10" ht="14.25" x14ac:dyDescent="0.2">
      <c r="A81" s="2"/>
      <c r="B81" s="2"/>
      <c r="C81" s="2"/>
      <c r="D81" s="2"/>
      <c r="E81" s="2"/>
      <c r="F81" s="2"/>
      <c r="G81" s="2"/>
      <c r="H81" s="2"/>
      <c r="I81" s="2"/>
      <c r="J81" s="2"/>
    </row>
    <row r="82" spans="1:10" ht="14.25" x14ac:dyDescent="0.2">
      <c r="A82" s="2"/>
      <c r="B82" s="2"/>
      <c r="C82" s="2"/>
      <c r="D82" s="2"/>
      <c r="E82" s="2"/>
      <c r="F82" s="2"/>
      <c r="G82" s="2"/>
      <c r="H82" s="2"/>
      <c r="I82" s="2"/>
      <c r="J82" s="2"/>
    </row>
    <row r="83" spans="1:10" ht="14.25" x14ac:dyDescent="0.2">
      <c r="A83" s="2"/>
      <c r="B83" s="2"/>
      <c r="C83" s="2"/>
      <c r="D83" s="2"/>
      <c r="E83" s="2"/>
      <c r="F83" s="2"/>
      <c r="G83" s="2"/>
      <c r="H83" s="2"/>
      <c r="I83" s="2"/>
      <c r="J83" s="2"/>
    </row>
    <row r="84" spans="1:10" ht="14.25" x14ac:dyDescent="0.2">
      <c r="A84" s="2"/>
      <c r="B84" s="2"/>
      <c r="C84" s="2"/>
      <c r="D84" s="2"/>
      <c r="E84" s="2"/>
      <c r="F84" s="2"/>
      <c r="G84" s="2"/>
      <c r="H84" s="2"/>
      <c r="I84" s="2"/>
      <c r="J84" s="2"/>
    </row>
    <row r="85" spans="1:10" ht="14.25" x14ac:dyDescent="0.2">
      <c r="A85" s="2"/>
      <c r="B85" s="2"/>
      <c r="C85" s="2"/>
      <c r="D85" s="2"/>
      <c r="E85" s="2"/>
      <c r="F85" s="2"/>
      <c r="G85" s="2"/>
      <c r="H85" s="2"/>
      <c r="I85" s="2"/>
      <c r="J85" s="2"/>
    </row>
    <row r="86" spans="1:10" ht="14.25" x14ac:dyDescent="0.2">
      <c r="A86" s="2"/>
      <c r="B86" s="2"/>
      <c r="C86" s="2"/>
      <c r="D86" s="2"/>
      <c r="E86" s="2"/>
      <c r="F86" s="2"/>
      <c r="G86" s="2"/>
      <c r="H86" s="2"/>
      <c r="I86" s="2"/>
      <c r="J86" s="2"/>
    </row>
    <row r="87" spans="1:10" ht="14.25" x14ac:dyDescent="0.2">
      <c r="A87" s="2"/>
      <c r="B87" s="2"/>
      <c r="C87" s="2"/>
      <c r="D87" s="2"/>
      <c r="E87" s="2"/>
      <c r="F87" s="2"/>
      <c r="G87" s="2"/>
      <c r="H87" s="2"/>
      <c r="I87" s="2"/>
      <c r="J87" s="2"/>
    </row>
    <row r="88" spans="1:10" ht="14.25" x14ac:dyDescent="0.2">
      <c r="A88" s="2"/>
      <c r="B88" s="2"/>
      <c r="C88" s="2"/>
      <c r="D88" s="2"/>
      <c r="E88" s="2"/>
      <c r="F88" s="2"/>
      <c r="G88" s="2"/>
      <c r="H88" s="2"/>
      <c r="I88" s="2"/>
      <c r="J88" s="2"/>
    </row>
    <row r="89" spans="1:10" ht="14.25" x14ac:dyDescent="0.2">
      <c r="A89" s="2"/>
      <c r="B89" s="2"/>
      <c r="C89" s="2"/>
      <c r="D89" s="2"/>
      <c r="E89" s="2"/>
      <c r="F89" s="2"/>
      <c r="G89" s="2"/>
      <c r="H89" s="2"/>
      <c r="I89" s="2"/>
      <c r="J89" s="2"/>
    </row>
    <row r="90" spans="1:10" ht="14.25" x14ac:dyDescent="0.2">
      <c r="A90" s="2"/>
      <c r="B90" s="2"/>
      <c r="C90" s="2"/>
      <c r="D90" s="2"/>
      <c r="E90" s="2"/>
      <c r="F90" s="2"/>
      <c r="G90" s="2"/>
      <c r="H90" s="2"/>
      <c r="I90" s="2"/>
      <c r="J90" s="2"/>
    </row>
    <row r="91" spans="1:10" ht="14.25" x14ac:dyDescent="0.2">
      <c r="A91" s="2"/>
      <c r="B91" s="2"/>
      <c r="C91" s="2"/>
      <c r="D91" s="2"/>
      <c r="E91" s="2"/>
      <c r="F91" s="2"/>
      <c r="G91" s="2"/>
      <c r="H91" s="2"/>
      <c r="I91" s="2"/>
      <c r="J91" s="2"/>
    </row>
    <row r="92" spans="1:10" ht="14.25" x14ac:dyDescent="0.2">
      <c r="A92" s="2"/>
      <c r="B92" s="2"/>
      <c r="C92" s="2"/>
      <c r="D92" s="2"/>
      <c r="E92" s="2"/>
      <c r="F92" s="2"/>
      <c r="G92" s="2"/>
      <c r="H92" s="2"/>
      <c r="I92" s="2"/>
      <c r="J92" s="2"/>
    </row>
    <row r="93" spans="1:10" ht="14.25" x14ac:dyDescent="0.2">
      <c r="A93" s="2"/>
      <c r="B93" s="2"/>
      <c r="C93" s="2"/>
      <c r="D93" s="2"/>
      <c r="E93" s="2"/>
      <c r="F93" s="2"/>
      <c r="G93" s="2"/>
      <c r="H93" s="2"/>
      <c r="I93" s="2"/>
      <c r="J93" s="2"/>
    </row>
    <row r="94" spans="1:10" ht="14.25" x14ac:dyDescent="0.2">
      <c r="A94" s="2"/>
      <c r="B94" s="2"/>
      <c r="C94" s="2"/>
      <c r="D94" s="2"/>
      <c r="E94" s="2"/>
      <c r="F94" s="2"/>
      <c r="G94" s="2"/>
      <c r="H94" s="2"/>
      <c r="I94" s="2"/>
      <c r="J94" s="2"/>
    </row>
    <row r="95" spans="1:10" ht="14.25" x14ac:dyDescent="0.2">
      <c r="A95" s="2"/>
      <c r="B95" s="2"/>
      <c r="C95" s="2"/>
      <c r="D95" s="2"/>
      <c r="E95" s="2"/>
      <c r="F95" s="2"/>
      <c r="G95" s="2"/>
      <c r="H95" s="2"/>
      <c r="I95" s="2"/>
      <c r="J95" s="2"/>
    </row>
    <row r="96" spans="1:10" ht="14.25" x14ac:dyDescent="0.2">
      <c r="A96" s="2"/>
      <c r="B96" s="2"/>
      <c r="C96" s="2"/>
      <c r="D96" s="2"/>
      <c r="E96" s="2"/>
      <c r="F96" s="2"/>
      <c r="G96" s="2"/>
      <c r="H96" s="2"/>
      <c r="I96" s="2"/>
      <c r="J96" s="2"/>
    </row>
    <row r="97" spans="1:10" ht="14.25" x14ac:dyDescent="0.2">
      <c r="A97" s="2"/>
      <c r="B97" s="2"/>
      <c r="C97" s="2"/>
      <c r="D97" s="2"/>
      <c r="E97" s="2"/>
      <c r="F97" s="2"/>
      <c r="G97" s="2"/>
      <c r="H97" s="2"/>
      <c r="I97" s="2"/>
      <c r="J97" s="2"/>
    </row>
    <row r="98" spans="1:10" ht="14.25" x14ac:dyDescent="0.2">
      <c r="A98" s="2"/>
      <c r="B98" s="2"/>
      <c r="C98" s="2"/>
      <c r="D98" s="2"/>
      <c r="E98" s="2"/>
      <c r="F98" s="2"/>
      <c r="G98" s="2"/>
      <c r="H98" s="2"/>
      <c r="I98" s="2"/>
      <c r="J98" s="2"/>
    </row>
    <row r="99" spans="1:10" ht="14.25" x14ac:dyDescent="0.2">
      <c r="A99" s="2"/>
      <c r="B99" s="2"/>
      <c r="C99" s="2"/>
      <c r="D99" s="2"/>
      <c r="E99" s="2"/>
      <c r="F99" s="2"/>
      <c r="G99" s="2"/>
      <c r="H99" s="2"/>
      <c r="I99" s="2"/>
      <c r="J99" s="2"/>
    </row>
    <row r="100" spans="1:10" ht="14.25" x14ac:dyDescent="0.2">
      <c r="A100" s="2"/>
      <c r="B100" s="2"/>
      <c r="C100" s="2"/>
      <c r="D100" s="2"/>
      <c r="E100" s="2"/>
      <c r="F100" s="2"/>
      <c r="G100" s="2"/>
      <c r="H100" s="2"/>
      <c r="I100" s="2"/>
      <c r="J100" s="2"/>
    </row>
    <row r="101" spans="1:10" ht="14.25" x14ac:dyDescent="0.2">
      <c r="A101" s="2"/>
      <c r="B101" s="2"/>
      <c r="C101" s="2"/>
      <c r="D101" s="2"/>
      <c r="E101" s="2"/>
      <c r="F101" s="2"/>
      <c r="G101" s="2"/>
      <c r="H101" s="2"/>
      <c r="I101" s="2"/>
      <c r="J101" s="2"/>
    </row>
    <row r="102" spans="1:10" ht="14.25" x14ac:dyDescent="0.2">
      <c r="A102" s="2"/>
      <c r="B102" s="2"/>
      <c r="C102" s="2"/>
      <c r="D102" s="2"/>
      <c r="E102" s="2"/>
      <c r="F102" s="2"/>
      <c r="G102" s="2"/>
      <c r="H102" s="2"/>
      <c r="I102" s="2"/>
      <c r="J102" s="2"/>
    </row>
    <row r="103" spans="1:10" ht="14.25" x14ac:dyDescent="0.2">
      <c r="A103" s="2"/>
      <c r="B103" s="2"/>
      <c r="C103" s="2"/>
      <c r="D103" s="2"/>
      <c r="E103" s="2"/>
      <c r="F103" s="2"/>
      <c r="G103" s="2"/>
      <c r="H103" s="2"/>
      <c r="I103" s="2"/>
      <c r="J103" s="2"/>
    </row>
    <row r="104" spans="1:10" ht="14.25" x14ac:dyDescent="0.2">
      <c r="A104" s="2"/>
      <c r="B104" s="2"/>
      <c r="C104" s="2"/>
      <c r="D104" s="2"/>
      <c r="E104" s="2"/>
      <c r="F104" s="2"/>
      <c r="G104" s="2"/>
      <c r="H104" s="2"/>
      <c r="I104" s="2"/>
      <c r="J104" s="2"/>
    </row>
    <row r="105" spans="1:10" ht="14.25" x14ac:dyDescent="0.2">
      <c r="A105" s="2"/>
      <c r="B105" s="2"/>
      <c r="C105" s="2"/>
      <c r="D105" s="2"/>
      <c r="E105" s="2"/>
      <c r="F105" s="2"/>
      <c r="G105" s="2"/>
      <c r="H105" s="2"/>
      <c r="I105" s="2"/>
      <c r="J105" s="2"/>
    </row>
    <row r="106" spans="1:10" ht="14.25" x14ac:dyDescent="0.2">
      <c r="A106" s="2"/>
      <c r="B106" s="2"/>
      <c r="C106" s="2"/>
      <c r="D106" s="2"/>
      <c r="E106" s="2"/>
      <c r="F106" s="2"/>
      <c r="G106" s="2"/>
      <c r="H106" s="2"/>
      <c r="I106" s="2"/>
      <c r="J106" s="2"/>
    </row>
    <row r="107" spans="1:10" ht="14.25" x14ac:dyDescent="0.2">
      <c r="A107" s="2"/>
      <c r="B107" s="2"/>
      <c r="C107" s="2"/>
      <c r="D107" s="2"/>
      <c r="E107" s="2"/>
      <c r="F107" s="2"/>
      <c r="G107" s="2"/>
      <c r="H107" s="2"/>
      <c r="I107" s="2"/>
      <c r="J107" s="2"/>
    </row>
    <row r="108" spans="1:10" ht="14.25" x14ac:dyDescent="0.2">
      <c r="A108" s="2"/>
      <c r="B108" s="2"/>
      <c r="C108" s="2"/>
      <c r="D108" s="2"/>
      <c r="E108" s="2"/>
      <c r="F108" s="2"/>
      <c r="G108" s="2"/>
      <c r="H108" s="2"/>
      <c r="I108" s="2"/>
      <c r="J108" s="2"/>
    </row>
    <row r="109" spans="1:10" ht="14.25" x14ac:dyDescent="0.2">
      <c r="A109" s="2"/>
      <c r="B109" s="2"/>
      <c r="C109" s="2"/>
      <c r="D109" s="2"/>
      <c r="E109" s="2"/>
      <c r="F109" s="2"/>
      <c r="G109" s="2"/>
      <c r="H109" s="2"/>
      <c r="I109" s="2"/>
      <c r="J109" s="2"/>
    </row>
    <row r="110" spans="1:10" ht="14.25" x14ac:dyDescent="0.2">
      <c r="A110" s="2"/>
      <c r="B110" s="2"/>
      <c r="C110" s="2"/>
      <c r="D110" s="2"/>
      <c r="E110" s="2"/>
      <c r="F110" s="2"/>
      <c r="G110" s="2"/>
      <c r="H110" s="2"/>
      <c r="I110" s="2"/>
      <c r="J110" s="2"/>
    </row>
    <row r="111" spans="1:10" ht="14.25" x14ac:dyDescent="0.2">
      <c r="A111" s="2"/>
      <c r="B111" s="2"/>
      <c r="C111" s="2"/>
      <c r="D111" s="2"/>
      <c r="E111" s="2"/>
      <c r="F111" s="2"/>
      <c r="G111" s="2"/>
      <c r="H111" s="2"/>
      <c r="I111" s="2"/>
      <c r="J111" s="2"/>
    </row>
    <row r="112" spans="1:10" ht="14.25" x14ac:dyDescent="0.2">
      <c r="A112" s="2"/>
      <c r="B112" s="2"/>
      <c r="C112" s="2"/>
      <c r="D112" s="2"/>
      <c r="E112" s="2"/>
      <c r="F112" s="2"/>
      <c r="G112" s="2"/>
      <c r="H112" s="2"/>
      <c r="I112" s="2"/>
      <c r="J112" s="2"/>
    </row>
    <row r="113" spans="1:10" ht="14.25" x14ac:dyDescent="0.2">
      <c r="A113" s="2"/>
      <c r="B113" s="2"/>
      <c r="C113" s="2"/>
      <c r="D113" s="2"/>
      <c r="E113" s="2"/>
      <c r="F113" s="2"/>
      <c r="G113" s="2"/>
      <c r="H113" s="2"/>
      <c r="I113" s="2"/>
      <c r="J113" s="2"/>
    </row>
    <row r="114" spans="1:10" ht="14.25" x14ac:dyDescent="0.2">
      <c r="A114" s="2"/>
      <c r="B114" s="2"/>
      <c r="C114" s="2"/>
      <c r="D114" s="2"/>
      <c r="E114" s="2"/>
      <c r="F114" s="2"/>
      <c r="G114" s="2"/>
      <c r="H114" s="2"/>
      <c r="I114" s="2"/>
      <c r="J114" s="2"/>
    </row>
    <row r="115" spans="1:10" ht="14.25" x14ac:dyDescent="0.2">
      <c r="A115" s="2"/>
      <c r="B115" s="2"/>
      <c r="C115" s="2"/>
      <c r="D115" s="2"/>
      <c r="E115" s="2"/>
      <c r="F115" s="2"/>
      <c r="G115" s="2"/>
      <c r="H115" s="2"/>
      <c r="I115" s="2"/>
      <c r="J115" s="2"/>
    </row>
    <row r="116" spans="1:10" ht="14.25" x14ac:dyDescent="0.2">
      <c r="A116" s="2"/>
      <c r="B116" s="2"/>
      <c r="C116" s="2"/>
      <c r="D116" s="2"/>
      <c r="E116" s="2"/>
      <c r="F116" s="2"/>
      <c r="G116" s="2"/>
      <c r="H116" s="2"/>
      <c r="I116" s="2"/>
      <c r="J116" s="2"/>
    </row>
    <row r="117" spans="1:10" ht="14.25" x14ac:dyDescent="0.2">
      <c r="A117" s="2"/>
      <c r="B117" s="2"/>
      <c r="C117" s="2"/>
      <c r="D117" s="2"/>
      <c r="E117" s="2"/>
      <c r="F117" s="2"/>
      <c r="G117" s="2"/>
      <c r="H117" s="2"/>
      <c r="I117" s="2"/>
      <c r="J117" s="2"/>
    </row>
    <row r="118" spans="1:10" ht="14.25" x14ac:dyDescent="0.2">
      <c r="A118" s="2"/>
      <c r="B118" s="2"/>
      <c r="C118" s="2"/>
      <c r="D118" s="2"/>
      <c r="E118" s="2"/>
      <c r="F118" s="2"/>
      <c r="G118" s="2"/>
      <c r="H118" s="2"/>
      <c r="I118" s="2"/>
      <c r="J118" s="2"/>
    </row>
    <row r="119" spans="1:10" ht="14.25" x14ac:dyDescent="0.2">
      <c r="A119" s="2"/>
      <c r="B119" s="2"/>
      <c r="C119" s="2"/>
      <c r="D119" s="2"/>
      <c r="E119" s="2"/>
      <c r="F119" s="2"/>
      <c r="G119" s="2"/>
      <c r="H119" s="2"/>
      <c r="I119" s="2"/>
      <c r="J119" s="2"/>
    </row>
    <row r="120" spans="1:10" ht="14.25" x14ac:dyDescent="0.2">
      <c r="A120" s="2"/>
      <c r="B120" s="2"/>
      <c r="C120" s="2"/>
      <c r="D120" s="2"/>
      <c r="E120" s="2"/>
      <c r="F120" s="2"/>
      <c r="G120" s="2"/>
      <c r="H120" s="2"/>
      <c r="I120" s="2"/>
      <c r="J120" s="2"/>
    </row>
    <row r="121" spans="1:10" ht="14.25" x14ac:dyDescent="0.2">
      <c r="A121" s="2"/>
      <c r="B121" s="2"/>
      <c r="C121" s="2"/>
      <c r="D121" s="2"/>
      <c r="E121" s="2"/>
      <c r="F121" s="2"/>
      <c r="G121" s="2"/>
      <c r="H121" s="2"/>
      <c r="I121" s="2"/>
      <c r="J121" s="2"/>
    </row>
    <row r="122" spans="1:10" ht="14.25" x14ac:dyDescent="0.2">
      <c r="A122" s="2"/>
      <c r="B122" s="2"/>
      <c r="C122" s="2"/>
      <c r="D122" s="2"/>
      <c r="E122" s="2"/>
      <c r="F122" s="2"/>
      <c r="G122" s="2"/>
      <c r="H122" s="2"/>
      <c r="I122" s="2"/>
      <c r="J122" s="2"/>
    </row>
    <row r="123" spans="1:10" ht="14.25" x14ac:dyDescent="0.2">
      <c r="A123" s="2"/>
      <c r="B123" s="2"/>
      <c r="C123" s="2"/>
      <c r="D123" s="2"/>
      <c r="E123" s="2"/>
      <c r="F123" s="2"/>
      <c r="G123" s="2"/>
      <c r="H123" s="2"/>
      <c r="I123" s="2"/>
      <c r="J123" s="2"/>
    </row>
    <row r="124" spans="1:10" ht="14.25" x14ac:dyDescent="0.2">
      <c r="A124" s="2"/>
      <c r="B124" s="2"/>
      <c r="C124" s="2"/>
      <c r="D124" s="2"/>
      <c r="E124" s="2"/>
      <c r="F124" s="2"/>
      <c r="G124" s="2"/>
      <c r="H124" s="2"/>
      <c r="I124" s="2"/>
      <c r="J124" s="2"/>
    </row>
    <row r="125" spans="1:10" ht="14.25" x14ac:dyDescent="0.2">
      <c r="A125" s="2"/>
      <c r="B125" s="2"/>
      <c r="C125" s="2"/>
      <c r="D125" s="2"/>
      <c r="E125" s="2"/>
      <c r="F125" s="2"/>
      <c r="G125" s="2"/>
      <c r="H125" s="2"/>
      <c r="I125" s="2"/>
      <c r="J125" s="2"/>
    </row>
    <row r="126" spans="1:10" ht="14.25" x14ac:dyDescent="0.2">
      <c r="A126" s="2"/>
      <c r="B126" s="2"/>
      <c r="C126" s="2"/>
      <c r="D126" s="2"/>
      <c r="E126" s="2"/>
      <c r="F126" s="2"/>
      <c r="G126" s="2"/>
      <c r="H126" s="2"/>
      <c r="I126" s="2"/>
      <c r="J126" s="2"/>
    </row>
    <row r="127" spans="1:10" ht="14.25" x14ac:dyDescent="0.2">
      <c r="A127" s="2"/>
      <c r="B127" s="2"/>
      <c r="C127" s="2"/>
      <c r="D127" s="2"/>
      <c r="E127" s="2"/>
      <c r="F127" s="2"/>
      <c r="G127" s="2"/>
      <c r="H127" s="2"/>
      <c r="I127" s="2"/>
      <c r="J127" s="2"/>
    </row>
    <row r="128" spans="1:10" ht="14.25" x14ac:dyDescent="0.2">
      <c r="A128" s="2"/>
      <c r="B128" s="2"/>
      <c r="C128" s="2"/>
      <c r="D128" s="2"/>
      <c r="E128" s="2"/>
      <c r="F128" s="2"/>
      <c r="G128" s="2"/>
      <c r="H128" s="2"/>
      <c r="I128" s="2"/>
      <c r="J128" s="2"/>
    </row>
    <row r="129" spans="1:10" ht="14.25" x14ac:dyDescent="0.2">
      <c r="A129" s="2"/>
      <c r="B129" s="2"/>
      <c r="C129" s="2"/>
      <c r="D129" s="2"/>
      <c r="E129" s="2"/>
      <c r="F129" s="2"/>
      <c r="G129" s="2"/>
      <c r="H129" s="2"/>
      <c r="I129" s="2"/>
      <c r="J129" s="2"/>
    </row>
    <row r="130" spans="1:10" ht="14.25" x14ac:dyDescent="0.2">
      <c r="A130" s="2"/>
      <c r="B130" s="2"/>
      <c r="C130" s="2"/>
      <c r="D130" s="2"/>
      <c r="E130" s="2"/>
      <c r="F130" s="2"/>
      <c r="G130" s="2"/>
      <c r="H130" s="2"/>
      <c r="I130" s="2"/>
      <c r="J130" s="2"/>
    </row>
    <row r="131" spans="1:10" ht="14.25" x14ac:dyDescent="0.2">
      <c r="A131" s="2"/>
      <c r="B131" s="2"/>
      <c r="C131" s="2"/>
      <c r="D131" s="2"/>
      <c r="E131" s="2"/>
      <c r="F131" s="2"/>
      <c r="G131" s="2"/>
      <c r="H131" s="2"/>
      <c r="I131" s="2"/>
      <c r="J131" s="2"/>
    </row>
    <row r="132" spans="1:10" ht="14.25" x14ac:dyDescent="0.2">
      <c r="A132" s="2"/>
      <c r="B132" s="2"/>
      <c r="C132" s="2"/>
      <c r="D132" s="2"/>
      <c r="E132" s="2"/>
      <c r="F132" s="2"/>
      <c r="G132" s="2"/>
      <c r="H132" s="2"/>
      <c r="I132" s="2"/>
      <c r="J132" s="2"/>
    </row>
    <row r="133" spans="1:10" ht="14.25" x14ac:dyDescent="0.2">
      <c r="A133" s="2"/>
      <c r="B133" s="2"/>
      <c r="C133" s="2"/>
      <c r="D133" s="2"/>
      <c r="E133" s="2"/>
      <c r="F133" s="2"/>
      <c r="G133" s="2"/>
      <c r="H133" s="2"/>
      <c r="I133" s="2"/>
      <c r="J133" s="2"/>
    </row>
    <row r="134" spans="1:10" ht="14.25" x14ac:dyDescent="0.2">
      <c r="A134" s="2"/>
      <c r="B134" s="2"/>
      <c r="C134" s="2"/>
      <c r="D134" s="2"/>
      <c r="E134" s="2"/>
      <c r="F134" s="2"/>
      <c r="G134" s="2"/>
      <c r="H134" s="2"/>
      <c r="I134" s="2"/>
      <c r="J134" s="2"/>
    </row>
    <row r="135" spans="1:10" ht="14.25" x14ac:dyDescent="0.2">
      <c r="A135" s="2"/>
      <c r="B135" s="2"/>
      <c r="C135" s="2"/>
      <c r="D135" s="2"/>
      <c r="E135" s="2"/>
      <c r="F135" s="2"/>
      <c r="G135" s="2"/>
      <c r="H135" s="2"/>
      <c r="I135" s="2"/>
      <c r="J135" s="2"/>
    </row>
    <row r="136" spans="1:10" ht="14.25" x14ac:dyDescent="0.2">
      <c r="A136" s="2"/>
      <c r="B136" s="2"/>
      <c r="C136" s="2"/>
      <c r="D136" s="2"/>
      <c r="E136" s="2"/>
      <c r="F136" s="2"/>
      <c r="G136" s="2"/>
      <c r="H136" s="2"/>
      <c r="I136" s="2"/>
      <c r="J136" s="2"/>
    </row>
    <row r="137" spans="1:10" ht="14.25" x14ac:dyDescent="0.2">
      <c r="A137" s="2"/>
      <c r="B137" s="2"/>
      <c r="C137" s="2"/>
      <c r="D137" s="2"/>
      <c r="E137" s="2"/>
      <c r="F137" s="2"/>
      <c r="G137" s="2"/>
      <c r="H137" s="2"/>
      <c r="I137" s="2"/>
      <c r="J137" s="2"/>
    </row>
    <row r="138" spans="1:10" ht="14.25" x14ac:dyDescent="0.2">
      <c r="A138" s="2"/>
      <c r="B138" s="2"/>
      <c r="C138" s="2"/>
      <c r="D138" s="2"/>
      <c r="E138" s="2"/>
      <c r="F138" s="2"/>
      <c r="G138" s="2"/>
      <c r="H138" s="2"/>
      <c r="I138" s="2"/>
      <c r="J138" s="2"/>
    </row>
    <row r="139" spans="1:10" ht="14.25" x14ac:dyDescent="0.2">
      <c r="A139" s="2"/>
      <c r="B139" s="2"/>
      <c r="C139" s="2"/>
      <c r="D139" s="2"/>
      <c r="E139" s="2"/>
      <c r="F139" s="2"/>
      <c r="G139" s="2"/>
      <c r="H139" s="2"/>
      <c r="I139" s="2"/>
      <c r="J139" s="2"/>
    </row>
    <row r="140" spans="1:10" ht="14.25" x14ac:dyDescent="0.2">
      <c r="A140" s="2"/>
      <c r="B140" s="2"/>
      <c r="C140" s="2"/>
      <c r="D140" s="2"/>
      <c r="E140" s="2"/>
      <c r="F140" s="2"/>
      <c r="G140" s="2"/>
      <c r="H140" s="2"/>
      <c r="I140" s="2"/>
      <c r="J140" s="2"/>
    </row>
    <row r="141" spans="1:10" ht="14.25" x14ac:dyDescent="0.2">
      <c r="A141" s="2"/>
      <c r="B141" s="2"/>
      <c r="C141" s="2"/>
      <c r="D141" s="2"/>
      <c r="E141" s="2"/>
      <c r="F141" s="2"/>
      <c r="G141" s="2"/>
      <c r="H141" s="2"/>
      <c r="I141" s="2"/>
      <c r="J141" s="2"/>
    </row>
    <row r="142" spans="1:10" ht="14.25" x14ac:dyDescent="0.2">
      <c r="A142" s="2"/>
      <c r="B142" s="2"/>
      <c r="C142" s="2"/>
      <c r="D142" s="2"/>
      <c r="E142" s="2"/>
      <c r="F142" s="2"/>
      <c r="G142" s="2"/>
      <c r="H142" s="2"/>
      <c r="I142" s="2"/>
      <c r="J142" s="2"/>
    </row>
    <row r="143" spans="1:10" ht="14.25" x14ac:dyDescent="0.2">
      <c r="A143" s="2"/>
      <c r="B143" s="2"/>
      <c r="C143" s="2"/>
      <c r="D143" s="2"/>
      <c r="E143" s="2"/>
      <c r="F143" s="2"/>
      <c r="G143" s="2"/>
      <c r="H143" s="2"/>
      <c r="I143" s="2"/>
      <c r="J143" s="2"/>
    </row>
    <row r="144" spans="1:10" ht="14.25" x14ac:dyDescent="0.2">
      <c r="A144" s="2"/>
      <c r="B144" s="2"/>
      <c r="C144" s="2"/>
      <c r="D144" s="2"/>
      <c r="E144" s="2"/>
      <c r="F144" s="2"/>
      <c r="G144" s="2"/>
      <c r="H144" s="2"/>
      <c r="I144" s="2"/>
      <c r="J144" s="2"/>
    </row>
    <row r="145" spans="1:10" ht="14.25" x14ac:dyDescent="0.2">
      <c r="A145" s="2"/>
      <c r="B145" s="2"/>
      <c r="C145" s="2"/>
      <c r="D145" s="2"/>
      <c r="E145" s="2"/>
      <c r="F145" s="2"/>
      <c r="G145" s="2"/>
      <c r="H145" s="2"/>
      <c r="I145" s="2"/>
      <c r="J145" s="2"/>
    </row>
    <row r="146" spans="1:10" ht="14.25" x14ac:dyDescent="0.2">
      <c r="A146" s="2"/>
      <c r="B146" s="2"/>
      <c r="C146" s="2"/>
      <c r="D146" s="2"/>
      <c r="E146" s="2"/>
      <c r="F146" s="2"/>
      <c r="G146" s="2"/>
      <c r="H146" s="2"/>
      <c r="I146" s="2"/>
      <c r="J146" s="2"/>
    </row>
    <row r="147" spans="1:10" ht="14.25" x14ac:dyDescent="0.2">
      <c r="A147" s="2"/>
      <c r="B147" s="2"/>
      <c r="C147" s="2"/>
      <c r="D147" s="2"/>
      <c r="E147" s="2"/>
      <c r="F147" s="2"/>
      <c r="G147" s="2"/>
      <c r="H147" s="2"/>
      <c r="I147" s="2"/>
      <c r="J147" s="2"/>
    </row>
    <row r="148" spans="1:10" ht="14.25" x14ac:dyDescent="0.2">
      <c r="A148" s="2"/>
      <c r="B148" s="2"/>
      <c r="C148" s="2"/>
      <c r="D148" s="2"/>
      <c r="E148" s="2"/>
      <c r="F148" s="2"/>
      <c r="G148" s="2"/>
      <c r="H148" s="2"/>
      <c r="I148" s="2"/>
      <c r="J148" s="2"/>
    </row>
    <row r="149" spans="1:10" ht="14.25" x14ac:dyDescent="0.2">
      <c r="A149" s="2"/>
      <c r="B149" s="2"/>
      <c r="C149" s="2"/>
      <c r="D149" s="2"/>
      <c r="E149" s="2"/>
      <c r="F149" s="2"/>
      <c r="G149" s="2"/>
      <c r="H149" s="2"/>
      <c r="I149" s="2"/>
      <c r="J149" s="2"/>
    </row>
    <row r="150" spans="1:10" ht="14.25" x14ac:dyDescent="0.2">
      <c r="A150" s="2"/>
      <c r="B150" s="2"/>
      <c r="C150" s="2"/>
      <c r="D150" s="2"/>
      <c r="E150" s="2"/>
      <c r="F150" s="2"/>
      <c r="G150" s="2"/>
      <c r="H150" s="2"/>
      <c r="I150" s="2"/>
      <c r="J150" s="2"/>
    </row>
    <row r="151" spans="1:10" ht="14.25" x14ac:dyDescent="0.2">
      <c r="A151" s="2"/>
      <c r="B151" s="2"/>
      <c r="C151" s="2"/>
      <c r="D151" s="2"/>
      <c r="E151" s="2"/>
      <c r="F151" s="2"/>
      <c r="G151" s="2"/>
      <c r="H151" s="2"/>
      <c r="I151" s="2"/>
      <c r="J151" s="2"/>
    </row>
    <row r="152" spans="1:10" ht="14.25" x14ac:dyDescent="0.2">
      <c r="A152" s="2"/>
      <c r="B152" s="2"/>
      <c r="C152" s="2"/>
      <c r="D152" s="2"/>
      <c r="E152" s="2"/>
      <c r="F152" s="2"/>
      <c r="G152" s="2"/>
      <c r="H152" s="2"/>
      <c r="I152" s="2"/>
      <c r="J152" s="2"/>
    </row>
    <row r="153" spans="1:10" ht="14.25" x14ac:dyDescent="0.2">
      <c r="A153" s="2"/>
      <c r="B153" s="2"/>
      <c r="C153" s="2"/>
      <c r="D153" s="2"/>
      <c r="E153" s="2"/>
      <c r="F153" s="2"/>
      <c r="G153" s="2"/>
      <c r="H153" s="2"/>
      <c r="I153" s="2"/>
      <c r="J153" s="2"/>
    </row>
    <row r="154" spans="1:10" ht="14.25" x14ac:dyDescent="0.2">
      <c r="A154" s="2"/>
      <c r="B154" s="2"/>
      <c r="C154" s="2"/>
      <c r="D154" s="2"/>
      <c r="E154" s="2"/>
      <c r="F154" s="2"/>
      <c r="G154" s="2"/>
      <c r="H154" s="2"/>
      <c r="I154" s="2"/>
      <c r="J154" s="2"/>
    </row>
    <row r="155" spans="1:10" ht="14.25" x14ac:dyDescent="0.2">
      <c r="A155" s="2"/>
      <c r="B155" s="2"/>
      <c r="C155" s="2"/>
      <c r="D155" s="2"/>
      <c r="E155" s="2"/>
      <c r="F155" s="2"/>
      <c r="G155" s="2"/>
      <c r="H155" s="2"/>
      <c r="I155" s="2"/>
      <c r="J155" s="2"/>
    </row>
    <row r="156" spans="1:10" ht="14.25" x14ac:dyDescent="0.2">
      <c r="A156" s="2"/>
      <c r="B156" s="2"/>
      <c r="C156" s="2"/>
      <c r="D156" s="2"/>
      <c r="E156" s="2"/>
      <c r="F156" s="2"/>
      <c r="G156" s="2"/>
      <c r="H156" s="2"/>
      <c r="I156" s="2"/>
      <c r="J156" s="2"/>
    </row>
    <row r="157" spans="1:10" ht="14.25" x14ac:dyDescent="0.2">
      <c r="A157" s="2"/>
      <c r="B157" s="2"/>
      <c r="C157" s="2"/>
      <c r="D157" s="2"/>
      <c r="E157" s="2"/>
      <c r="F157" s="2"/>
      <c r="G157" s="2"/>
      <c r="H157" s="2"/>
      <c r="I157" s="2"/>
      <c r="J157" s="2"/>
    </row>
    <row r="158" spans="1:10" ht="14.25" x14ac:dyDescent="0.2">
      <c r="A158" s="2"/>
      <c r="B158" s="2"/>
      <c r="C158" s="2"/>
      <c r="D158" s="2"/>
      <c r="E158" s="2"/>
      <c r="F158" s="2"/>
      <c r="G158" s="2"/>
      <c r="H158" s="2"/>
      <c r="I158" s="2"/>
      <c r="J158" s="2"/>
    </row>
    <row r="159" spans="1:10" ht="14.25" x14ac:dyDescent="0.2">
      <c r="A159" s="2"/>
      <c r="B159" s="2"/>
      <c r="C159" s="2"/>
      <c r="D159" s="2"/>
      <c r="E159" s="2"/>
      <c r="F159" s="2"/>
      <c r="G159" s="2"/>
      <c r="H159" s="2"/>
      <c r="I159" s="2"/>
      <c r="J159" s="2"/>
    </row>
    <row r="160" spans="1:10" ht="14.25" x14ac:dyDescent="0.2">
      <c r="A160" s="2"/>
      <c r="B160" s="2"/>
      <c r="C160" s="2"/>
      <c r="D160" s="2"/>
      <c r="E160" s="2"/>
      <c r="F160" s="2"/>
      <c r="G160" s="2"/>
      <c r="H160" s="2"/>
      <c r="I160" s="2"/>
      <c r="J160" s="2"/>
    </row>
    <row r="161" spans="1:10" ht="14.25" x14ac:dyDescent="0.2">
      <c r="A161" s="2"/>
      <c r="B161" s="2"/>
      <c r="C161" s="2"/>
      <c r="D161" s="2"/>
      <c r="E161" s="2"/>
      <c r="F161" s="2"/>
      <c r="G161" s="2"/>
      <c r="H161" s="2"/>
      <c r="I161" s="2"/>
      <c r="J161" s="2"/>
    </row>
    <row r="162" spans="1:10" ht="14.25" x14ac:dyDescent="0.2">
      <c r="A162" s="2"/>
      <c r="B162" s="2"/>
      <c r="C162" s="2"/>
      <c r="D162" s="2"/>
      <c r="E162" s="2"/>
      <c r="F162" s="2"/>
      <c r="G162" s="2"/>
      <c r="H162" s="2"/>
      <c r="I162" s="2"/>
      <c r="J162" s="2"/>
    </row>
    <row r="163" spans="1:10" ht="14.25" x14ac:dyDescent="0.2">
      <c r="A163" s="2"/>
      <c r="B163" s="2"/>
      <c r="C163" s="2"/>
      <c r="D163" s="2"/>
      <c r="E163" s="2"/>
      <c r="F163" s="2"/>
      <c r="G163" s="2"/>
      <c r="H163" s="2"/>
      <c r="I163" s="2"/>
      <c r="J163" s="2"/>
    </row>
    <row r="164" spans="1:10" ht="14.25" x14ac:dyDescent="0.2">
      <c r="A164" s="2"/>
      <c r="B164" s="2"/>
      <c r="C164" s="2"/>
      <c r="D164" s="2"/>
      <c r="E164" s="2"/>
      <c r="F164" s="2"/>
      <c r="G164" s="2"/>
      <c r="H164" s="2"/>
      <c r="I164" s="2"/>
      <c r="J164" s="2"/>
    </row>
    <row r="165" spans="1:10" ht="14.25" x14ac:dyDescent="0.2">
      <c r="A165" s="2"/>
      <c r="B165" s="2"/>
      <c r="C165" s="2"/>
      <c r="D165" s="2"/>
      <c r="E165" s="2"/>
      <c r="F165" s="2"/>
      <c r="G165" s="2"/>
      <c r="H165" s="2"/>
      <c r="I165" s="2"/>
      <c r="J165" s="2"/>
    </row>
    <row r="166" spans="1:10" ht="14.25" x14ac:dyDescent="0.2">
      <c r="A166" s="2"/>
      <c r="B166" s="2"/>
      <c r="C166" s="2"/>
      <c r="D166" s="2"/>
      <c r="E166" s="2"/>
      <c r="F166" s="2"/>
      <c r="G166" s="2"/>
      <c r="H166" s="2"/>
      <c r="I166" s="2"/>
      <c r="J166" s="2"/>
    </row>
    <row r="167" spans="1:10" ht="14.25" x14ac:dyDescent="0.2">
      <c r="A167" s="2"/>
      <c r="B167" s="2"/>
      <c r="C167" s="2"/>
      <c r="D167" s="2"/>
      <c r="E167" s="2"/>
      <c r="F167" s="2"/>
      <c r="G167" s="2"/>
      <c r="H167" s="2"/>
      <c r="I167" s="2"/>
      <c r="J167" s="2"/>
    </row>
    <row r="168" spans="1:10" ht="14.25" x14ac:dyDescent="0.2">
      <c r="A168" s="2"/>
      <c r="B168" s="2"/>
      <c r="C168" s="2"/>
      <c r="D168" s="2"/>
      <c r="E168" s="2"/>
      <c r="F168" s="2"/>
      <c r="G168" s="2"/>
      <c r="H168" s="2"/>
      <c r="I168" s="2"/>
      <c r="J168" s="2"/>
    </row>
    <row r="169" spans="1:10" ht="14.25" x14ac:dyDescent="0.2">
      <c r="A169" s="2"/>
      <c r="B169" s="2"/>
      <c r="C169" s="2"/>
      <c r="D169" s="2"/>
      <c r="E169" s="2"/>
      <c r="F169" s="2"/>
      <c r="G169" s="2"/>
      <c r="H169" s="2"/>
      <c r="I169" s="2"/>
      <c r="J169" s="2"/>
    </row>
    <row r="170" spans="1:10" ht="14.25" x14ac:dyDescent="0.2">
      <c r="A170" s="2"/>
      <c r="B170" s="2"/>
      <c r="C170" s="2"/>
      <c r="D170" s="2"/>
      <c r="E170" s="2"/>
      <c r="F170" s="2"/>
      <c r="G170" s="2"/>
      <c r="H170" s="2"/>
      <c r="I170" s="2"/>
      <c r="J170" s="2"/>
    </row>
    <row r="171" spans="1:10" ht="14.25" x14ac:dyDescent="0.2">
      <c r="A171" s="2"/>
      <c r="B171" s="2"/>
      <c r="C171" s="2"/>
      <c r="D171" s="2"/>
      <c r="E171" s="2"/>
      <c r="F171" s="2"/>
      <c r="G171" s="2"/>
      <c r="H171" s="2"/>
      <c r="I171" s="2"/>
      <c r="J171" s="2"/>
    </row>
    <row r="172" spans="1:10" ht="14.25" x14ac:dyDescent="0.2">
      <c r="A172" s="2"/>
      <c r="B172" s="2"/>
      <c r="C172" s="2"/>
      <c r="D172" s="2"/>
      <c r="E172" s="2"/>
      <c r="F172" s="2"/>
      <c r="G172" s="2"/>
      <c r="H172" s="2"/>
      <c r="I172" s="2"/>
      <c r="J172" s="2"/>
    </row>
    <row r="173" spans="1:10" ht="14.25" x14ac:dyDescent="0.2">
      <c r="A173" s="2"/>
      <c r="B173" s="2"/>
      <c r="C173" s="2"/>
      <c r="D173" s="2"/>
      <c r="E173" s="2"/>
      <c r="F173" s="2"/>
      <c r="G173" s="2"/>
      <c r="H173" s="2"/>
      <c r="I173" s="2"/>
      <c r="J173" s="2"/>
    </row>
    <row r="174" spans="1:10" ht="14.25" x14ac:dyDescent="0.2">
      <c r="A174" s="2"/>
      <c r="B174" s="2"/>
      <c r="C174" s="2"/>
      <c r="D174" s="2"/>
      <c r="E174" s="2"/>
      <c r="F174" s="2"/>
      <c r="G174" s="2"/>
      <c r="H174" s="2"/>
      <c r="I174" s="2"/>
      <c r="J174" s="2"/>
    </row>
    <row r="175" spans="1:10" ht="14.25" x14ac:dyDescent="0.2">
      <c r="A175" s="2"/>
      <c r="B175" s="2"/>
      <c r="C175" s="2"/>
      <c r="D175" s="2"/>
      <c r="E175" s="2"/>
      <c r="F175" s="2"/>
      <c r="G175" s="2"/>
      <c r="H175" s="2"/>
      <c r="I175" s="2"/>
      <c r="J175" s="2"/>
    </row>
    <row r="176" spans="1:10" ht="14.25" x14ac:dyDescent="0.2">
      <c r="A176" s="2"/>
      <c r="B176" s="2"/>
      <c r="C176" s="2"/>
      <c r="D176" s="2"/>
      <c r="E176" s="2"/>
      <c r="F176" s="2"/>
      <c r="G176" s="2"/>
      <c r="H176" s="2"/>
      <c r="I176" s="2"/>
      <c r="J176" s="2"/>
    </row>
    <row r="177" spans="1:10" ht="14.25" x14ac:dyDescent="0.2">
      <c r="A177" s="2"/>
      <c r="B177" s="2"/>
      <c r="C177" s="2"/>
      <c r="D177" s="2"/>
      <c r="E177" s="2"/>
      <c r="F177" s="2"/>
      <c r="G177" s="2"/>
      <c r="H177" s="2"/>
      <c r="I177" s="2"/>
      <c r="J177" s="2"/>
    </row>
    <row r="178" spans="1:10" ht="14.25" x14ac:dyDescent="0.2">
      <c r="A178" s="2"/>
      <c r="B178" s="2"/>
      <c r="C178" s="2"/>
      <c r="D178" s="2"/>
      <c r="E178" s="2"/>
      <c r="F178" s="2"/>
      <c r="G178" s="2"/>
      <c r="H178" s="2"/>
      <c r="I178" s="2"/>
      <c r="J178" s="2"/>
    </row>
    <row r="179" spans="1:10" ht="14.25" x14ac:dyDescent="0.2">
      <c r="A179" s="2"/>
      <c r="B179" s="2"/>
      <c r="C179" s="2"/>
      <c r="D179" s="2"/>
      <c r="E179" s="2"/>
      <c r="F179" s="2"/>
      <c r="G179" s="2"/>
      <c r="H179" s="2"/>
      <c r="I179" s="2"/>
      <c r="J179" s="2"/>
    </row>
    <row r="180" spans="1:10" ht="14.25" x14ac:dyDescent="0.2">
      <c r="A180" s="2"/>
      <c r="B180" s="2"/>
      <c r="C180" s="2"/>
      <c r="D180" s="2"/>
      <c r="E180" s="2"/>
      <c r="F180" s="2"/>
      <c r="G180" s="2"/>
      <c r="H180" s="2"/>
      <c r="I180" s="2"/>
      <c r="J180" s="2"/>
    </row>
    <row r="181" spans="1:10" ht="14.25" x14ac:dyDescent="0.2">
      <c r="A181" s="2"/>
      <c r="B181" s="2"/>
      <c r="C181" s="2"/>
      <c r="D181" s="2"/>
      <c r="E181" s="2"/>
      <c r="F181" s="2"/>
      <c r="G181" s="2"/>
      <c r="H181" s="2"/>
      <c r="I181" s="2"/>
      <c r="J181" s="2"/>
    </row>
    <row r="182" spans="1:10" ht="14.25" x14ac:dyDescent="0.2">
      <c r="A182" s="2"/>
      <c r="B182" s="2"/>
      <c r="C182" s="2"/>
      <c r="D182" s="2"/>
      <c r="E182" s="2"/>
      <c r="F182" s="2"/>
      <c r="G182" s="2"/>
      <c r="H182" s="2"/>
      <c r="I182" s="2"/>
      <c r="J182" s="2"/>
    </row>
    <row r="183" spans="1:10" ht="14.25" x14ac:dyDescent="0.2">
      <c r="A183" s="2"/>
      <c r="B183" s="2"/>
      <c r="C183" s="2"/>
      <c r="D183" s="2"/>
      <c r="E183" s="2"/>
      <c r="F183" s="2"/>
      <c r="G183" s="2"/>
      <c r="H183" s="2"/>
      <c r="I183" s="2"/>
      <c r="J183" s="2"/>
    </row>
    <row r="184" spans="1:10" ht="14.25" x14ac:dyDescent="0.2">
      <c r="A184" s="2"/>
      <c r="B184" s="2"/>
      <c r="C184" s="2"/>
      <c r="D184" s="2"/>
      <c r="E184" s="2"/>
      <c r="F184" s="2"/>
      <c r="G184" s="2"/>
      <c r="H184" s="2"/>
      <c r="I184" s="2"/>
      <c r="J184" s="2"/>
    </row>
    <row r="185" spans="1:10" ht="14.25" x14ac:dyDescent="0.2">
      <c r="A185" s="2"/>
      <c r="B185" s="2"/>
      <c r="C185" s="2"/>
      <c r="D185" s="2"/>
      <c r="E185" s="2"/>
      <c r="F185" s="2"/>
      <c r="G185" s="2"/>
      <c r="H185" s="2"/>
      <c r="I185" s="2"/>
      <c r="J185" s="2"/>
    </row>
    <row r="186" spans="1:10" ht="14.25" x14ac:dyDescent="0.2">
      <c r="A186" s="2"/>
      <c r="B186" s="2"/>
      <c r="C186" s="2"/>
      <c r="D186" s="2"/>
      <c r="E186" s="2"/>
      <c r="F186" s="2"/>
      <c r="G186" s="2"/>
      <c r="H186" s="2"/>
      <c r="I186" s="2"/>
      <c r="J186" s="2"/>
    </row>
    <row r="187" spans="1:10" ht="14.25" x14ac:dyDescent="0.2">
      <c r="A187" s="2"/>
      <c r="B187" s="2"/>
      <c r="C187" s="2"/>
      <c r="D187" s="2"/>
      <c r="E187" s="2"/>
      <c r="F187" s="2"/>
      <c r="G187" s="2"/>
      <c r="H187" s="2"/>
      <c r="I187" s="2"/>
      <c r="J187" s="2"/>
    </row>
    <row r="188" spans="1:10" ht="14.25" x14ac:dyDescent="0.2">
      <c r="A188" s="2"/>
      <c r="B188" s="2"/>
      <c r="C188" s="2"/>
      <c r="D188" s="2"/>
      <c r="E188" s="2"/>
      <c r="F188" s="2"/>
      <c r="G188" s="2"/>
      <c r="H188" s="2"/>
      <c r="I188" s="2"/>
      <c r="J188" s="2"/>
    </row>
    <row r="189" spans="1:10" ht="14.25" x14ac:dyDescent="0.2">
      <c r="A189" s="2"/>
      <c r="B189" s="2"/>
      <c r="C189" s="2"/>
      <c r="D189" s="2"/>
      <c r="E189" s="2"/>
      <c r="F189" s="2"/>
      <c r="G189" s="2"/>
      <c r="H189" s="2"/>
      <c r="I189" s="2"/>
      <c r="J189" s="2"/>
    </row>
    <row r="190" spans="1:10" ht="14.25" x14ac:dyDescent="0.2">
      <c r="A190" s="2"/>
      <c r="B190" s="2"/>
      <c r="C190" s="2"/>
      <c r="D190" s="2"/>
      <c r="E190" s="2"/>
      <c r="F190" s="2"/>
      <c r="G190" s="2"/>
      <c r="H190" s="2"/>
      <c r="I190" s="2"/>
      <c r="J190" s="2"/>
    </row>
    <row r="191" spans="1:10" ht="14.25" x14ac:dyDescent="0.2">
      <c r="A191" s="2"/>
      <c r="B191" s="2"/>
      <c r="C191" s="2"/>
      <c r="D191" s="2"/>
      <c r="E191" s="2"/>
      <c r="F191" s="2"/>
      <c r="G191" s="2"/>
      <c r="H191" s="2"/>
      <c r="I191" s="2"/>
      <c r="J191" s="2"/>
    </row>
    <row r="192" spans="1:10" ht="14.25" x14ac:dyDescent="0.2">
      <c r="A192" s="2"/>
      <c r="B192" s="2"/>
      <c r="C192" s="2"/>
      <c r="D192" s="2"/>
      <c r="E192" s="2"/>
      <c r="F192" s="2"/>
      <c r="G192" s="2"/>
      <c r="H192" s="2"/>
      <c r="I192" s="2"/>
      <c r="J192" s="2"/>
    </row>
    <row r="193" spans="1:10" ht="14.25" x14ac:dyDescent="0.2">
      <c r="A193" s="2"/>
      <c r="B193" s="2"/>
      <c r="C193" s="2"/>
      <c r="D193" s="2"/>
      <c r="E193" s="2"/>
      <c r="F193" s="2"/>
      <c r="G193" s="2"/>
      <c r="H193" s="2"/>
      <c r="I193" s="2"/>
      <c r="J193" s="2"/>
    </row>
    <row r="194" spans="1:10" ht="14.25" x14ac:dyDescent="0.2">
      <c r="A194" s="2"/>
      <c r="B194" s="2"/>
      <c r="C194" s="2"/>
      <c r="D194" s="2"/>
      <c r="E194" s="2"/>
      <c r="F194" s="2"/>
      <c r="G194" s="2"/>
      <c r="H194" s="2"/>
      <c r="I194" s="2"/>
      <c r="J194" s="2"/>
    </row>
    <row r="195" spans="1:10" ht="14.25" x14ac:dyDescent="0.2">
      <c r="A195" s="2"/>
      <c r="B195" s="2"/>
      <c r="C195" s="2"/>
      <c r="D195" s="2"/>
      <c r="E195" s="2"/>
      <c r="F195" s="2"/>
      <c r="G195" s="2"/>
      <c r="H195" s="2"/>
      <c r="I195" s="2"/>
      <c r="J195" s="2"/>
    </row>
    <row r="196" spans="1:10" ht="14.25" x14ac:dyDescent="0.2">
      <c r="A196" s="2"/>
      <c r="B196" s="2"/>
      <c r="C196" s="2"/>
      <c r="D196" s="2"/>
      <c r="E196" s="2"/>
      <c r="F196" s="2"/>
      <c r="G196" s="2"/>
      <c r="H196" s="2"/>
      <c r="I196" s="2"/>
      <c r="J196" s="2"/>
    </row>
    <row r="197" spans="1:10" ht="14.25" x14ac:dyDescent="0.2">
      <c r="A197" s="2"/>
      <c r="B197" s="2"/>
      <c r="C197" s="2"/>
      <c r="D197" s="2"/>
      <c r="E197" s="2"/>
      <c r="F197" s="2"/>
      <c r="G197" s="2"/>
      <c r="H197" s="2"/>
      <c r="I197" s="2"/>
      <c r="J197" s="2"/>
    </row>
    <row r="198" spans="1:10" ht="14.25" x14ac:dyDescent="0.2">
      <c r="A198" s="2"/>
      <c r="B198" s="2"/>
      <c r="C198" s="2"/>
      <c r="D198" s="2"/>
      <c r="E198" s="2"/>
      <c r="F198" s="2"/>
      <c r="G198" s="2"/>
      <c r="H198" s="2"/>
      <c r="I198" s="2"/>
      <c r="J198" s="2"/>
    </row>
    <row r="199" spans="1:10" ht="14.25" x14ac:dyDescent="0.2">
      <c r="A199" s="2"/>
      <c r="B199" s="2"/>
      <c r="C199" s="2"/>
      <c r="D199" s="2"/>
      <c r="E199" s="2"/>
      <c r="F199" s="2"/>
      <c r="G199" s="2"/>
      <c r="H199" s="2"/>
      <c r="I199" s="2"/>
      <c r="J199" s="2"/>
    </row>
    <row r="200" spans="1:10" ht="14.25" x14ac:dyDescent="0.2">
      <c r="A200" s="2"/>
      <c r="B200" s="2"/>
      <c r="C200" s="2"/>
      <c r="D200" s="2"/>
      <c r="E200" s="2"/>
      <c r="F200" s="2"/>
      <c r="G200" s="2"/>
      <c r="H200" s="2"/>
      <c r="I200" s="2"/>
      <c r="J200" s="2"/>
    </row>
    <row r="201" spans="1:10" ht="14.25" x14ac:dyDescent="0.2">
      <c r="A201" s="2"/>
      <c r="B201" s="2"/>
      <c r="C201" s="2"/>
      <c r="D201" s="2"/>
      <c r="E201" s="2"/>
      <c r="F201" s="2"/>
      <c r="G201" s="2"/>
      <c r="H201" s="2"/>
      <c r="I201" s="2"/>
      <c r="J201" s="2"/>
    </row>
    <row r="202" spans="1:10" ht="14.25" x14ac:dyDescent="0.2">
      <c r="A202" s="2"/>
      <c r="B202" s="2"/>
      <c r="C202" s="2"/>
      <c r="D202" s="2"/>
      <c r="E202" s="2"/>
      <c r="F202" s="2"/>
      <c r="G202" s="2"/>
      <c r="H202" s="2"/>
      <c r="I202" s="2"/>
      <c r="J202" s="2"/>
    </row>
    <row r="203" spans="1:10" ht="14.25" x14ac:dyDescent="0.2">
      <c r="A203" s="2"/>
      <c r="B203" s="2"/>
      <c r="C203" s="2"/>
      <c r="D203" s="2"/>
      <c r="E203" s="2"/>
      <c r="F203" s="2"/>
      <c r="G203" s="2"/>
      <c r="H203" s="2"/>
      <c r="I203" s="2"/>
      <c r="J203" s="2"/>
    </row>
    <row r="204" spans="1:10" ht="14.25" x14ac:dyDescent="0.2">
      <c r="A204" s="2"/>
      <c r="B204" s="2"/>
      <c r="C204" s="2"/>
      <c r="D204" s="2"/>
      <c r="E204" s="2"/>
      <c r="F204" s="2"/>
      <c r="G204" s="2"/>
      <c r="H204" s="2"/>
      <c r="I204" s="2"/>
      <c r="J204" s="2"/>
    </row>
    <row r="205" spans="1:10" ht="14.25" x14ac:dyDescent="0.2">
      <c r="A205" s="2"/>
      <c r="B205" s="2"/>
      <c r="C205" s="2"/>
      <c r="D205" s="2"/>
      <c r="E205" s="2"/>
      <c r="F205" s="2"/>
      <c r="G205" s="2"/>
      <c r="H205" s="2"/>
      <c r="I205" s="2"/>
      <c r="J205" s="2"/>
    </row>
    <row r="206" spans="1:10" ht="14.25" x14ac:dyDescent="0.2">
      <c r="A206" s="2"/>
      <c r="B206" s="2"/>
      <c r="C206" s="2"/>
      <c r="D206" s="2"/>
      <c r="E206" s="2"/>
      <c r="F206" s="2"/>
      <c r="G206" s="2"/>
      <c r="H206" s="2"/>
      <c r="I206" s="2"/>
      <c r="J206" s="2"/>
    </row>
    <row r="207" spans="1:10" ht="14.25" x14ac:dyDescent="0.2">
      <c r="A207" s="2"/>
      <c r="B207" s="2"/>
      <c r="C207" s="2"/>
      <c r="D207" s="2"/>
      <c r="E207" s="2"/>
      <c r="F207" s="2"/>
      <c r="G207" s="2"/>
      <c r="H207" s="2"/>
      <c r="I207" s="2"/>
      <c r="J207" s="2"/>
    </row>
    <row r="208" spans="1:10" ht="14.25" x14ac:dyDescent="0.2">
      <c r="A208" s="2"/>
      <c r="B208" s="2"/>
      <c r="C208" s="2"/>
      <c r="D208" s="2"/>
      <c r="E208" s="2"/>
      <c r="F208" s="2"/>
      <c r="G208" s="2"/>
      <c r="H208" s="2"/>
      <c r="I208" s="2"/>
      <c r="J208" s="2"/>
    </row>
    <row r="209" spans="1:10" ht="14.25" x14ac:dyDescent="0.2">
      <c r="A209" s="2"/>
      <c r="B209" s="2"/>
      <c r="C209" s="2"/>
      <c r="D209" s="2"/>
      <c r="E209" s="2"/>
      <c r="F209" s="2"/>
      <c r="G209" s="2"/>
      <c r="H209" s="2"/>
      <c r="I209" s="2"/>
      <c r="J209" s="2"/>
    </row>
    <row r="210" spans="1:10" ht="14.25" x14ac:dyDescent="0.2">
      <c r="A210" s="2"/>
      <c r="B210" s="2"/>
      <c r="C210" s="2"/>
      <c r="D210" s="2"/>
      <c r="E210" s="2"/>
      <c r="F210" s="2"/>
      <c r="G210" s="2"/>
      <c r="H210" s="2"/>
      <c r="I210" s="2"/>
      <c r="J210" s="2"/>
    </row>
    <row r="211" spans="1:10" ht="14.25" x14ac:dyDescent="0.2">
      <c r="A211" s="2"/>
      <c r="B211" s="2"/>
      <c r="C211" s="2"/>
      <c r="D211" s="2"/>
      <c r="E211" s="2"/>
      <c r="F211" s="2"/>
      <c r="G211" s="2"/>
      <c r="H211" s="2"/>
      <c r="I211" s="2"/>
      <c r="J211" s="2"/>
    </row>
    <row r="212" spans="1:10" ht="14.25" x14ac:dyDescent="0.2">
      <c r="A212" s="2"/>
      <c r="B212" s="2"/>
      <c r="C212" s="2"/>
      <c r="D212" s="2"/>
      <c r="E212" s="2"/>
      <c r="F212" s="2"/>
      <c r="G212" s="2"/>
      <c r="H212" s="2"/>
      <c r="I212" s="2"/>
      <c r="J212" s="2"/>
    </row>
    <row r="213" spans="1:10" ht="14.25" x14ac:dyDescent="0.2">
      <c r="A213" s="2"/>
      <c r="B213" s="2"/>
      <c r="C213" s="2"/>
      <c r="D213" s="2"/>
      <c r="E213" s="2"/>
      <c r="F213" s="2"/>
      <c r="G213" s="2"/>
      <c r="H213" s="2"/>
      <c r="I213" s="2"/>
      <c r="J213" s="2"/>
    </row>
    <row r="214" spans="1:10" ht="14.25" x14ac:dyDescent="0.2">
      <c r="A214" s="2"/>
      <c r="B214" s="2"/>
      <c r="C214" s="2"/>
      <c r="D214" s="2"/>
      <c r="E214" s="2"/>
      <c r="F214" s="2"/>
      <c r="G214" s="2"/>
      <c r="H214" s="2"/>
      <c r="I214" s="2"/>
      <c r="J214" s="2"/>
    </row>
    <row r="215" spans="1:10" ht="14.25" x14ac:dyDescent="0.2">
      <c r="A215" s="2"/>
      <c r="B215" s="2"/>
      <c r="C215" s="2"/>
      <c r="D215" s="2"/>
      <c r="E215" s="2"/>
      <c r="F215" s="2"/>
      <c r="G215" s="2"/>
      <c r="H215" s="2"/>
      <c r="I215" s="2"/>
      <c r="J215" s="2"/>
    </row>
    <row r="216" spans="1:10" ht="14.25" x14ac:dyDescent="0.2">
      <c r="A216" s="2"/>
      <c r="B216" s="2"/>
      <c r="C216" s="2"/>
      <c r="D216" s="2"/>
      <c r="E216" s="2"/>
      <c r="F216" s="2"/>
      <c r="G216" s="2"/>
      <c r="H216" s="2"/>
      <c r="I216" s="2"/>
      <c r="J216" s="2"/>
    </row>
    <row r="217" spans="1:10" ht="14.25" x14ac:dyDescent="0.2">
      <c r="A217" s="2"/>
      <c r="B217" s="2"/>
      <c r="C217" s="2"/>
      <c r="D217" s="2"/>
      <c r="E217" s="2"/>
      <c r="F217" s="2"/>
      <c r="G217" s="2"/>
      <c r="H217" s="2"/>
      <c r="I217" s="2"/>
      <c r="J217" s="2"/>
    </row>
    <row r="218" spans="1:10" ht="14.25" x14ac:dyDescent="0.2">
      <c r="A218" s="2"/>
      <c r="B218" s="2"/>
      <c r="C218" s="2"/>
      <c r="D218" s="2"/>
      <c r="E218" s="2"/>
      <c r="F218" s="2"/>
      <c r="G218" s="2"/>
      <c r="H218" s="2"/>
      <c r="I218" s="2"/>
      <c r="J218" s="2"/>
    </row>
    <row r="219" spans="1:10" ht="14.25" x14ac:dyDescent="0.2">
      <c r="A219" s="2"/>
      <c r="B219" s="2"/>
      <c r="C219" s="2"/>
      <c r="D219" s="2"/>
      <c r="E219" s="2"/>
      <c r="F219" s="2"/>
      <c r="G219" s="2"/>
      <c r="H219" s="2"/>
      <c r="I219" s="2"/>
      <c r="J219" s="2"/>
    </row>
    <row r="220" spans="1:10" ht="14.25" x14ac:dyDescent="0.2">
      <c r="A220" s="2"/>
      <c r="B220" s="2"/>
      <c r="C220" s="2"/>
      <c r="D220" s="2"/>
      <c r="E220" s="2"/>
      <c r="F220" s="2"/>
      <c r="G220" s="2"/>
      <c r="H220" s="2"/>
      <c r="I220" s="2"/>
      <c r="J220" s="2"/>
    </row>
    <row r="221" spans="1:10" ht="14.25" x14ac:dyDescent="0.2">
      <c r="A221" s="2"/>
      <c r="B221" s="2"/>
      <c r="C221" s="2"/>
      <c r="D221" s="2"/>
      <c r="E221" s="2"/>
      <c r="F221" s="2"/>
      <c r="G221" s="2"/>
      <c r="H221" s="2"/>
      <c r="I221" s="2"/>
      <c r="J221" s="2"/>
    </row>
    <row r="222" spans="1:10" ht="14.25" x14ac:dyDescent="0.2">
      <c r="A222" s="2"/>
      <c r="B222" s="2"/>
      <c r="C222" s="2"/>
      <c r="D222" s="2"/>
      <c r="E222" s="2"/>
      <c r="F222" s="2"/>
      <c r="G222" s="2"/>
      <c r="H222" s="2"/>
      <c r="I222" s="2"/>
      <c r="J222" s="2"/>
    </row>
    <row r="223" spans="1:10" ht="14.25" x14ac:dyDescent="0.2">
      <c r="A223" s="2"/>
      <c r="B223" s="2"/>
      <c r="C223" s="2"/>
      <c r="D223" s="2"/>
      <c r="E223" s="2"/>
      <c r="F223" s="2"/>
      <c r="G223" s="2"/>
      <c r="H223" s="2"/>
      <c r="I223" s="2"/>
      <c r="J223" s="2"/>
    </row>
    <row r="224" spans="1:10" ht="14.25" x14ac:dyDescent="0.2">
      <c r="A224" s="2"/>
      <c r="B224" s="2"/>
      <c r="C224" s="2"/>
      <c r="D224" s="2"/>
      <c r="E224" s="2"/>
      <c r="F224" s="2"/>
      <c r="G224" s="2"/>
      <c r="H224" s="2"/>
      <c r="I224" s="2"/>
      <c r="J224" s="2"/>
    </row>
    <row r="225" spans="1:10" ht="14.25" x14ac:dyDescent="0.2">
      <c r="A225" s="2"/>
      <c r="B225" s="2"/>
      <c r="C225" s="2"/>
      <c r="D225" s="2"/>
      <c r="E225" s="2"/>
      <c r="F225" s="2"/>
      <c r="G225" s="2"/>
      <c r="H225" s="2"/>
      <c r="I225" s="2"/>
      <c r="J225" s="2"/>
    </row>
    <row r="226" spans="1:10" ht="14.25" x14ac:dyDescent="0.2">
      <c r="A226" s="2"/>
      <c r="B226" s="2"/>
      <c r="C226" s="2"/>
      <c r="D226" s="2"/>
      <c r="E226" s="2"/>
      <c r="F226" s="2"/>
      <c r="G226" s="2"/>
      <c r="H226" s="2"/>
      <c r="I226" s="2"/>
      <c r="J226" s="2"/>
    </row>
    <row r="227" spans="1:10" ht="14.25" x14ac:dyDescent="0.2">
      <c r="A227" s="2"/>
      <c r="B227" s="2"/>
      <c r="C227" s="2"/>
      <c r="D227" s="2"/>
      <c r="E227" s="2"/>
      <c r="F227" s="2"/>
      <c r="G227" s="2"/>
      <c r="H227" s="2"/>
      <c r="I227" s="2"/>
      <c r="J227" s="2"/>
    </row>
    <row r="228" spans="1:10" ht="14.25" x14ac:dyDescent="0.2">
      <c r="A228" s="2"/>
      <c r="B228" s="2"/>
      <c r="C228" s="2"/>
      <c r="D228" s="2"/>
      <c r="E228" s="2"/>
      <c r="F228" s="2"/>
      <c r="G228" s="2"/>
      <c r="H228" s="2"/>
      <c r="I228" s="2"/>
      <c r="J228" s="2"/>
    </row>
    <row r="229" spans="1:10" ht="14.25" x14ac:dyDescent="0.2">
      <c r="A229" s="2"/>
      <c r="B229" s="2"/>
      <c r="C229" s="2"/>
      <c r="D229" s="2"/>
      <c r="E229" s="2"/>
      <c r="F229" s="2"/>
      <c r="G229" s="2"/>
      <c r="H229" s="2"/>
      <c r="I229" s="2"/>
      <c r="J229" s="2"/>
    </row>
    <row r="230" spans="1:10" ht="14.25" x14ac:dyDescent="0.2">
      <c r="A230" s="2"/>
      <c r="B230" s="2"/>
      <c r="C230" s="2"/>
      <c r="D230" s="2"/>
      <c r="E230" s="2"/>
      <c r="F230" s="2"/>
      <c r="G230" s="2"/>
      <c r="H230" s="2"/>
      <c r="I230" s="2"/>
      <c r="J230" s="2"/>
    </row>
    <row r="231" spans="1:10" ht="14.25" x14ac:dyDescent="0.2">
      <c r="A231" s="2"/>
      <c r="B231" s="2"/>
      <c r="C231" s="2"/>
      <c r="D231" s="2"/>
      <c r="E231" s="2"/>
      <c r="F231" s="2"/>
      <c r="G231" s="2"/>
      <c r="H231" s="2"/>
      <c r="I231" s="2"/>
      <c r="J231" s="2"/>
    </row>
    <row r="232" spans="1:10" ht="14.25" x14ac:dyDescent="0.2">
      <c r="A232" s="2"/>
      <c r="B232" s="2"/>
      <c r="C232" s="2"/>
      <c r="D232" s="2"/>
      <c r="E232" s="2"/>
      <c r="F232" s="2"/>
      <c r="G232" s="2"/>
      <c r="H232" s="2"/>
      <c r="I232" s="2"/>
      <c r="J232" s="2"/>
    </row>
    <row r="233" spans="1:10" ht="14.25" x14ac:dyDescent="0.2">
      <c r="A233" s="2"/>
      <c r="B233" s="2"/>
      <c r="C233" s="2"/>
      <c r="D233" s="2"/>
      <c r="E233" s="2"/>
      <c r="F233" s="2"/>
      <c r="G233" s="2"/>
      <c r="H233" s="2"/>
      <c r="I233" s="2"/>
      <c r="J233" s="2"/>
    </row>
    <row r="234" spans="1:10" ht="14.25" x14ac:dyDescent="0.2">
      <c r="A234" s="2"/>
      <c r="B234" s="2"/>
      <c r="C234" s="2"/>
      <c r="D234" s="2"/>
      <c r="E234" s="2"/>
      <c r="F234" s="2"/>
      <c r="G234" s="2"/>
      <c r="H234" s="2"/>
      <c r="I234" s="2"/>
      <c r="J234" s="2"/>
    </row>
    <row r="235" spans="1:10" ht="14.25" x14ac:dyDescent="0.2">
      <c r="A235" s="2"/>
      <c r="B235" s="2"/>
      <c r="C235" s="2"/>
      <c r="D235" s="2"/>
      <c r="E235" s="2"/>
      <c r="F235" s="2"/>
      <c r="G235" s="2"/>
      <c r="H235" s="2"/>
      <c r="I235" s="2"/>
      <c r="J235" s="2"/>
    </row>
    <row r="236" spans="1:10" ht="14.25" x14ac:dyDescent="0.2">
      <c r="A236" s="2"/>
      <c r="B236" s="2"/>
      <c r="C236" s="2"/>
      <c r="D236" s="2"/>
      <c r="E236" s="2"/>
      <c r="F236" s="2"/>
      <c r="G236" s="2"/>
      <c r="H236" s="2"/>
      <c r="I236" s="2"/>
      <c r="J236" s="2"/>
    </row>
    <row r="237" spans="1:10" ht="14.25" x14ac:dyDescent="0.2">
      <c r="A237" s="2"/>
      <c r="B237" s="2"/>
      <c r="C237" s="2"/>
      <c r="D237" s="2"/>
      <c r="E237" s="2"/>
      <c r="F237" s="2"/>
      <c r="G237" s="2"/>
      <c r="H237" s="2"/>
      <c r="I237" s="2"/>
      <c r="J237" s="2"/>
    </row>
    <row r="238" spans="1:10" ht="14.25" x14ac:dyDescent="0.2">
      <c r="A238" s="2"/>
      <c r="B238" s="2"/>
      <c r="C238" s="2"/>
      <c r="D238" s="2"/>
      <c r="E238" s="2"/>
      <c r="F238" s="2"/>
      <c r="G238" s="2"/>
      <c r="H238" s="2"/>
      <c r="I238" s="2"/>
      <c r="J238" s="2"/>
    </row>
    <row r="239" spans="1:10" ht="14.25" x14ac:dyDescent="0.2">
      <c r="A239" s="2"/>
      <c r="B239" s="2"/>
      <c r="C239" s="2"/>
      <c r="D239" s="2"/>
      <c r="E239" s="2"/>
      <c r="F239" s="2"/>
      <c r="G239" s="2"/>
      <c r="H239" s="2"/>
      <c r="I239" s="2"/>
      <c r="J239" s="2"/>
    </row>
    <row r="240" spans="1:10" ht="14.25" x14ac:dyDescent="0.2">
      <c r="A240" s="2"/>
      <c r="B240" s="2"/>
      <c r="C240" s="2"/>
      <c r="D240" s="2"/>
      <c r="E240" s="2"/>
      <c r="F240" s="2"/>
      <c r="G240" s="2"/>
      <c r="H240" s="2"/>
      <c r="I240" s="2"/>
      <c r="J240" s="2"/>
    </row>
    <row r="241" spans="1:10" ht="14.25" x14ac:dyDescent="0.2">
      <c r="A241" s="2"/>
      <c r="B241" s="2"/>
      <c r="C241" s="2"/>
      <c r="D241" s="2"/>
      <c r="E241" s="2"/>
      <c r="F241" s="2"/>
      <c r="G241" s="2"/>
      <c r="H241" s="2"/>
      <c r="I241" s="2"/>
      <c r="J241" s="2"/>
    </row>
    <row r="242" spans="1:10" ht="14.25" x14ac:dyDescent="0.2">
      <c r="A242" s="2"/>
      <c r="B242" s="2"/>
      <c r="C242" s="2"/>
      <c r="D242" s="2"/>
      <c r="E242" s="2"/>
      <c r="F242" s="2"/>
      <c r="G242" s="2"/>
      <c r="H242" s="2"/>
      <c r="I242" s="2"/>
      <c r="J242" s="2"/>
    </row>
    <row r="243" spans="1:10" ht="14.25" x14ac:dyDescent="0.2">
      <c r="A243" s="2"/>
      <c r="B243" s="2"/>
      <c r="C243" s="2"/>
      <c r="D243" s="2"/>
      <c r="E243" s="2"/>
      <c r="F243" s="2"/>
      <c r="G243" s="2"/>
      <c r="H243" s="2"/>
      <c r="I243" s="2"/>
      <c r="J243" s="2"/>
    </row>
    <row r="244" spans="1:10" ht="14.25" x14ac:dyDescent="0.2">
      <c r="A244" s="2"/>
      <c r="B244" s="2"/>
      <c r="C244" s="2"/>
      <c r="D244" s="2"/>
      <c r="E244" s="2"/>
      <c r="F244" s="2"/>
      <c r="G244" s="2"/>
      <c r="H244" s="2"/>
      <c r="I244" s="2"/>
      <c r="J244" s="2"/>
    </row>
    <row r="245" spans="1:10" ht="14.25" x14ac:dyDescent="0.2">
      <c r="A245" s="2"/>
      <c r="B245" s="2"/>
      <c r="C245" s="2"/>
      <c r="D245" s="2"/>
      <c r="E245" s="2"/>
      <c r="F245" s="2"/>
      <c r="G245" s="2"/>
      <c r="H245" s="2"/>
      <c r="I245" s="2"/>
      <c r="J245" s="2"/>
    </row>
    <row r="246" spans="1:10" ht="14.25" x14ac:dyDescent="0.2">
      <c r="A246" s="2"/>
      <c r="B246" s="2"/>
      <c r="C246" s="2"/>
      <c r="D246" s="2"/>
      <c r="E246" s="2"/>
      <c r="F246" s="2"/>
      <c r="G246" s="2"/>
      <c r="H246" s="2"/>
      <c r="I246" s="2"/>
      <c r="J246" s="2"/>
    </row>
    <row r="247" spans="1:10" ht="14.25" x14ac:dyDescent="0.2">
      <c r="A247" s="2"/>
      <c r="B247" s="2"/>
      <c r="C247" s="2"/>
      <c r="D247" s="2"/>
      <c r="E247" s="2"/>
      <c r="F247" s="2"/>
      <c r="G247" s="2"/>
      <c r="H247" s="2"/>
      <c r="I247" s="2"/>
      <c r="J247" s="2"/>
    </row>
    <row r="248" spans="1:10" ht="14.25" x14ac:dyDescent="0.2">
      <c r="A248" s="2"/>
      <c r="B248" s="2"/>
      <c r="C248" s="2"/>
      <c r="D248" s="2"/>
      <c r="E248" s="2"/>
      <c r="F248" s="2"/>
      <c r="G248" s="2"/>
      <c r="H248" s="2"/>
      <c r="I248" s="2"/>
      <c r="J248" s="2"/>
    </row>
    <row r="249" spans="1:10" ht="14.25" x14ac:dyDescent="0.2">
      <c r="A249" s="2"/>
      <c r="B249" s="2"/>
      <c r="C249" s="2"/>
      <c r="D249" s="2"/>
      <c r="E249" s="2"/>
      <c r="F249" s="2"/>
      <c r="G249" s="2"/>
      <c r="H249" s="2"/>
      <c r="I249" s="2"/>
      <c r="J249" s="2"/>
    </row>
    <row r="250" spans="1:10" ht="14.25" x14ac:dyDescent="0.2">
      <c r="A250" s="2"/>
      <c r="B250" s="2"/>
      <c r="C250" s="2"/>
      <c r="D250" s="2"/>
      <c r="E250" s="2"/>
      <c r="F250" s="2"/>
      <c r="G250" s="2"/>
      <c r="H250" s="2"/>
      <c r="I250" s="2"/>
      <c r="J250" s="2"/>
    </row>
    <row r="251" spans="1:10" ht="14.25" x14ac:dyDescent="0.2">
      <c r="A251" s="2"/>
      <c r="B251" s="2"/>
      <c r="C251" s="2"/>
      <c r="D251" s="2"/>
      <c r="E251" s="2"/>
      <c r="F251" s="2"/>
      <c r="G251" s="2"/>
      <c r="H251" s="2"/>
      <c r="I251" s="2"/>
      <c r="J251" s="2"/>
    </row>
    <row r="252" spans="1:10" ht="14.25" x14ac:dyDescent="0.2">
      <c r="A252" s="2"/>
      <c r="B252" s="2"/>
      <c r="C252" s="2"/>
      <c r="D252" s="2"/>
      <c r="E252" s="2"/>
      <c r="F252" s="2"/>
      <c r="G252" s="2"/>
      <c r="H252" s="2"/>
      <c r="I252" s="2"/>
      <c r="J252" s="2"/>
    </row>
    <row r="253" spans="1:10" ht="14.25" x14ac:dyDescent="0.2">
      <c r="A253" s="2"/>
      <c r="B253" s="2"/>
      <c r="C253" s="2"/>
      <c r="D253" s="2"/>
      <c r="E253" s="2"/>
      <c r="F253" s="2"/>
      <c r="G253" s="2"/>
      <c r="H253" s="2"/>
      <c r="I253" s="2"/>
      <c r="J253" s="2"/>
    </row>
    <row r="254" spans="1:10" ht="14.25" x14ac:dyDescent="0.2">
      <c r="A254" s="2"/>
      <c r="B254" s="2"/>
      <c r="C254" s="2"/>
      <c r="D254" s="2"/>
      <c r="E254" s="2"/>
      <c r="F254" s="2"/>
      <c r="G254" s="2"/>
      <c r="H254" s="2"/>
      <c r="I254" s="2"/>
      <c r="J254" s="2"/>
    </row>
    <row r="255" spans="1:10" ht="14.25" x14ac:dyDescent="0.2">
      <c r="A255" s="2"/>
      <c r="B255" s="2"/>
      <c r="C255" s="2"/>
      <c r="D255" s="2"/>
      <c r="E255" s="2"/>
      <c r="F255" s="2"/>
      <c r="G255" s="2"/>
      <c r="H255" s="2"/>
      <c r="I255" s="2"/>
      <c r="J255" s="2"/>
    </row>
    <row r="256" spans="1:10" ht="14.25" x14ac:dyDescent="0.2">
      <c r="A256" s="2"/>
      <c r="B256" s="2"/>
      <c r="C256" s="2"/>
      <c r="D256" s="2"/>
      <c r="E256" s="2"/>
      <c r="F256" s="2"/>
      <c r="G256" s="2"/>
      <c r="H256" s="2"/>
      <c r="I256" s="2"/>
      <c r="J256" s="2"/>
    </row>
    <row r="257" spans="1:10" ht="14.25" x14ac:dyDescent="0.2">
      <c r="A257" s="2"/>
      <c r="B257" s="2"/>
      <c r="C257" s="2"/>
      <c r="D257" s="2"/>
      <c r="E257" s="2"/>
      <c r="F257" s="2"/>
      <c r="G257" s="2"/>
      <c r="H257" s="2"/>
      <c r="I257" s="2"/>
      <c r="J257" s="2"/>
    </row>
    <row r="258" spans="1:10" ht="14.25" x14ac:dyDescent="0.2">
      <c r="A258" s="2"/>
      <c r="B258" s="2"/>
      <c r="C258" s="2"/>
      <c r="D258" s="2"/>
      <c r="E258" s="2"/>
      <c r="F258" s="2"/>
      <c r="G258" s="2"/>
      <c r="H258" s="2"/>
      <c r="I258" s="2"/>
      <c r="J258" s="2"/>
    </row>
    <row r="259" spans="1:10" ht="14.25" x14ac:dyDescent="0.2">
      <c r="A259" s="2"/>
      <c r="B259" s="2"/>
      <c r="C259" s="2"/>
      <c r="D259" s="2"/>
      <c r="E259" s="2"/>
      <c r="F259" s="2"/>
      <c r="G259" s="2"/>
      <c r="H259" s="2"/>
      <c r="I259" s="2"/>
      <c r="J259" s="2"/>
    </row>
    <row r="260" spans="1:10" ht="14.25" x14ac:dyDescent="0.2">
      <c r="A260" s="2"/>
      <c r="B260" s="2"/>
      <c r="C260" s="2"/>
      <c r="D260" s="2"/>
      <c r="E260" s="2"/>
      <c r="F260" s="2"/>
      <c r="G260" s="2"/>
      <c r="H260" s="2"/>
      <c r="I260" s="2"/>
      <c r="J260" s="2"/>
    </row>
    <row r="261" spans="1:10" ht="14.25" x14ac:dyDescent="0.2">
      <c r="A261" s="2"/>
      <c r="B261" s="2"/>
      <c r="C261" s="2"/>
      <c r="D261" s="2"/>
      <c r="E261" s="2"/>
      <c r="F261" s="2"/>
      <c r="G261" s="2"/>
      <c r="H261" s="2"/>
      <c r="I261" s="2"/>
      <c r="J261" s="2"/>
    </row>
    <row r="262" spans="1:10" ht="14.25" x14ac:dyDescent="0.2">
      <c r="A262" s="2"/>
      <c r="B262" s="2"/>
      <c r="C262" s="2"/>
      <c r="D262" s="2"/>
      <c r="E262" s="2"/>
      <c r="F262" s="2"/>
      <c r="G262" s="2"/>
      <c r="H262" s="2"/>
      <c r="I262" s="2"/>
      <c r="J262" s="2"/>
    </row>
    <row r="263" spans="1:10" ht="14.25" x14ac:dyDescent="0.2">
      <c r="A263" s="2"/>
      <c r="B263" s="2"/>
      <c r="C263" s="2"/>
      <c r="D263" s="2"/>
      <c r="E263" s="2"/>
      <c r="F263" s="2"/>
      <c r="G263" s="2"/>
      <c r="H263" s="2"/>
      <c r="I263" s="2"/>
      <c r="J263" s="2"/>
    </row>
    <row r="264" spans="1:10" ht="14.25" x14ac:dyDescent="0.2">
      <c r="A264" s="2"/>
      <c r="B264" s="2"/>
      <c r="C264" s="2"/>
      <c r="D264" s="2"/>
      <c r="E264" s="2"/>
      <c r="F264" s="2"/>
      <c r="G264" s="2"/>
      <c r="H264" s="2"/>
      <c r="I264" s="2"/>
      <c r="J264" s="2"/>
    </row>
    <row r="265" spans="1:10" ht="14.25" x14ac:dyDescent="0.2">
      <c r="A265" s="2"/>
      <c r="B265" s="2"/>
      <c r="C265" s="2"/>
      <c r="D265" s="2"/>
      <c r="E265" s="2"/>
      <c r="F265" s="2"/>
      <c r="G265" s="2"/>
      <c r="H265" s="2"/>
      <c r="I265" s="2"/>
      <c r="J265" s="2"/>
    </row>
    <row r="266" spans="1:10" ht="14.25" x14ac:dyDescent="0.2">
      <c r="A266" s="2"/>
      <c r="B266" s="2"/>
      <c r="C266" s="2"/>
      <c r="D266" s="2"/>
      <c r="E266" s="2"/>
      <c r="F266" s="2"/>
      <c r="G266" s="2"/>
      <c r="H266" s="2"/>
      <c r="I266" s="2"/>
      <c r="J266" s="2"/>
    </row>
    <row r="267" spans="1:10" ht="14.25" x14ac:dyDescent="0.2">
      <c r="A267" s="2"/>
      <c r="B267" s="2"/>
      <c r="C267" s="2"/>
      <c r="D267" s="2"/>
      <c r="E267" s="2"/>
      <c r="F267" s="2"/>
      <c r="G267" s="2"/>
      <c r="H267" s="2"/>
      <c r="I267" s="2"/>
      <c r="J267" s="2"/>
    </row>
    <row r="268" spans="1:10" ht="14.25" x14ac:dyDescent="0.2">
      <c r="A268" s="2"/>
      <c r="B268" s="2"/>
      <c r="C268" s="2"/>
      <c r="D268" s="2"/>
      <c r="E268" s="2"/>
      <c r="F268" s="2"/>
      <c r="G268" s="2"/>
      <c r="H268" s="2"/>
      <c r="I268" s="2"/>
      <c r="J268" s="2"/>
    </row>
    <row r="269" spans="1:10" ht="14.25" x14ac:dyDescent="0.2">
      <c r="A269" s="2"/>
      <c r="B269" s="2"/>
      <c r="C269" s="2"/>
      <c r="D269" s="2"/>
      <c r="E269" s="2"/>
      <c r="F269" s="2"/>
      <c r="G269" s="2"/>
      <c r="H269" s="2"/>
      <c r="I269" s="2"/>
      <c r="J269" s="2"/>
    </row>
    <row r="270" spans="1:10" ht="14.25" x14ac:dyDescent="0.2">
      <c r="A270" s="2"/>
      <c r="B270" s="2"/>
      <c r="C270" s="2"/>
      <c r="D270" s="2"/>
      <c r="E270" s="2"/>
      <c r="F270" s="2"/>
      <c r="G270" s="2"/>
      <c r="H270" s="2"/>
      <c r="I270" s="2"/>
      <c r="J270" s="2"/>
    </row>
    <row r="271" spans="1:10" ht="14.25" x14ac:dyDescent="0.2">
      <c r="A271" s="2"/>
      <c r="B271" s="2"/>
      <c r="C271" s="2"/>
      <c r="D271" s="2"/>
      <c r="E271" s="2"/>
      <c r="F271" s="2"/>
      <c r="G271" s="2"/>
      <c r="H271" s="2"/>
      <c r="I271" s="2"/>
      <c r="J271" s="2"/>
    </row>
    <row r="272" spans="1:10" ht="14.25" x14ac:dyDescent="0.2">
      <c r="A272" s="2"/>
      <c r="B272" s="2"/>
      <c r="C272" s="2"/>
      <c r="D272" s="2"/>
      <c r="E272" s="2"/>
      <c r="F272" s="2"/>
      <c r="G272" s="2"/>
      <c r="H272" s="2"/>
      <c r="I272" s="2"/>
      <c r="J272" s="2"/>
    </row>
    <row r="273" spans="1:10" ht="14.25" x14ac:dyDescent="0.2">
      <c r="A273" s="2"/>
      <c r="B273" s="2"/>
      <c r="C273" s="2"/>
      <c r="D273" s="2"/>
      <c r="E273" s="2"/>
      <c r="F273" s="2"/>
      <c r="G273" s="2"/>
      <c r="H273" s="2"/>
      <c r="I273" s="2"/>
      <c r="J273" s="2"/>
    </row>
    <row r="274" spans="1:10" ht="14.25" x14ac:dyDescent="0.2">
      <c r="A274" s="2"/>
      <c r="B274" s="2"/>
      <c r="C274" s="2"/>
      <c r="D274" s="2"/>
      <c r="E274" s="2"/>
      <c r="F274" s="2"/>
      <c r="G274" s="2"/>
      <c r="H274" s="2"/>
      <c r="I274" s="2"/>
      <c r="J274" s="2"/>
    </row>
    <row r="275" spans="1:10" ht="14.25" x14ac:dyDescent="0.2">
      <c r="A275" s="2"/>
      <c r="B275" s="2"/>
      <c r="C275" s="2"/>
      <c r="D275" s="2"/>
      <c r="E275" s="2"/>
      <c r="F275" s="2"/>
      <c r="G275" s="2"/>
      <c r="H275" s="2"/>
      <c r="I275" s="2"/>
      <c r="J275" s="2"/>
    </row>
    <row r="276" spans="1:10" ht="14.25" x14ac:dyDescent="0.2">
      <c r="A276" s="2"/>
      <c r="B276" s="2"/>
      <c r="C276" s="2"/>
      <c r="D276" s="2"/>
      <c r="E276" s="2"/>
      <c r="F276" s="2"/>
      <c r="G276" s="2"/>
      <c r="H276" s="2"/>
      <c r="I276" s="2"/>
      <c r="J276" s="2"/>
    </row>
    <row r="277" spans="1:10" ht="14.25" x14ac:dyDescent="0.2">
      <c r="A277" s="2"/>
      <c r="B277" s="2"/>
      <c r="C277" s="2"/>
      <c r="D277" s="2"/>
      <c r="E277" s="2"/>
      <c r="F277" s="2"/>
      <c r="G277" s="2"/>
      <c r="H277" s="2"/>
      <c r="I277" s="2"/>
      <c r="J277" s="2"/>
    </row>
    <row r="278" spans="1:10" ht="14.25" x14ac:dyDescent="0.2">
      <c r="A278" s="2"/>
      <c r="B278" s="2"/>
      <c r="C278" s="2"/>
      <c r="D278" s="2"/>
      <c r="E278" s="2"/>
      <c r="F278" s="2"/>
      <c r="G278" s="2"/>
      <c r="H278" s="2"/>
      <c r="I278" s="2"/>
      <c r="J278" s="2"/>
    </row>
    <row r="279" spans="1:10" ht="14.25" x14ac:dyDescent="0.2">
      <c r="A279" s="2"/>
      <c r="B279" s="2"/>
      <c r="C279" s="2"/>
      <c r="D279" s="2"/>
      <c r="E279" s="2"/>
      <c r="F279" s="2"/>
      <c r="G279" s="2"/>
      <c r="H279" s="2"/>
      <c r="I279" s="2"/>
      <c r="J279" s="2"/>
    </row>
    <row r="280" spans="1:10" ht="14.25" x14ac:dyDescent="0.2">
      <c r="A280" s="2"/>
      <c r="B280" s="2"/>
      <c r="C280" s="2"/>
      <c r="D280" s="2"/>
      <c r="E280" s="2"/>
      <c r="F280" s="2"/>
      <c r="G280" s="2"/>
      <c r="H280" s="2"/>
      <c r="I280" s="2"/>
      <c r="J280" s="2"/>
    </row>
    <row r="281" spans="1:10" ht="14.25" x14ac:dyDescent="0.2">
      <c r="A281" s="2"/>
      <c r="B281" s="2"/>
      <c r="C281" s="2"/>
      <c r="D281" s="2"/>
      <c r="E281" s="2"/>
      <c r="F281" s="2"/>
      <c r="G281" s="2"/>
      <c r="H281" s="2"/>
      <c r="I281" s="2"/>
      <c r="J281" s="2"/>
    </row>
    <row r="282" spans="1:10" ht="14.25" x14ac:dyDescent="0.2">
      <c r="A282" s="2"/>
      <c r="B282" s="2"/>
      <c r="C282" s="2"/>
      <c r="D282" s="2"/>
      <c r="E282" s="2"/>
      <c r="F282" s="2"/>
      <c r="G282" s="2"/>
      <c r="H282" s="2"/>
      <c r="I282" s="2"/>
      <c r="J282" s="2"/>
    </row>
    <row r="283" spans="1:10" ht="14.25" x14ac:dyDescent="0.2">
      <c r="A283" s="2"/>
      <c r="B283" s="2"/>
      <c r="C283" s="2"/>
      <c r="D283" s="2"/>
      <c r="E283" s="2"/>
      <c r="F283" s="2"/>
      <c r="G283" s="2"/>
      <c r="H283" s="2"/>
      <c r="I283" s="2"/>
      <c r="J283" s="2"/>
    </row>
    <row r="284" spans="1:10" ht="14.25" x14ac:dyDescent="0.2">
      <c r="A284" s="2"/>
      <c r="B284" s="2"/>
      <c r="C284" s="2"/>
      <c r="D284" s="2"/>
      <c r="E284" s="2"/>
      <c r="F284" s="2"/>
      <c r="G284" s="2"/>
      <c r="H284" s="2"/>
      <c r="I284" s="2"/>
      <c r="J284" s="2"/>
    </row>
    <row r="285" spans="1:10" ht="14.25" x14ac:dyDescent="0.2">
      <c r="A285" s="2"/>
      <c r="B285" s="2"/>
      <c r="C285" s="2"/>
      <c r="D285" s="2"/>
      <c r="E285" s="2"/>
      <c r="F285" s="2"/>
      <c r="G285" s="2"/>
      <c r="H285" s="2"/>
      <c r="I285" s="2"/>
      <c r="J285" s="2"/>
    </row>
    <row r="286" spans="1:10" ht="14.25" x14ac:dyDescent="0.2">
      <c r="A286" s="2"/>
      <c r="B286" s="2"/>
      <c r="C286" s="2"/>
      <c r="D286" s="2"/>
      <c r="E286" s="2"/>
      <c r="F286" s="2"/>
      <c r="G286" s="2"/>
      <c r="H286" s="2"/>
      <c r="I286" s="2"/>
      <c r="J286" s="2"/>
    </row>
    <row r="287" spans="1:10" ht="14.25" x14ac:dyDescent="0.2">
      <c r="A287" s="2"/>
      <c r="B287" s="2"/>
      <c r="C287" s="2"/>
      <c r="D287" s="2"/>
      <c r="E287" s="2"/>
      <c r="F287" s="2"/>
      <c r="G287" s="2"/>
      <c r="H287" s="2"/>
      <c r="I287" s="2"/>
      <c r="J287" s="2"/>
    </row>
    <row r="288" spans="1:10" ht="14.25" x14ac:dyDescent="0.2">
      <c r="A288" s="2"/>
      <c r="B288" s="2"/>
      <c r="C288" s="2"/>
      <c r="D288" s="2"/>
      <c r="E288" s="2"/>
      <c r="F288" s="2"/>
      <c r="G288" s="2"/>
      <c r="H288" s="2"/>
      <c r="I288" s="2"/>
      <c r="J288" s="2"/>
    </row>
    <row r="289" spans="1:10" ht="14.25" x14ac:dyDescent="0.2">
      <c r="A289" s="2"/>
      <c r="B289" s="2"/>
      <c r="C289" s="2"/>
      <c r="D289" s="2"/>
      <c r="E289" s="2"/>
      <c r="F289" s="2"/>
      <c r="G289" s="2"/>
      <c r="H289" s="2"/>
      <c r="I289" s="2"/>
      <c r="J289" s="2"/>
    </row>
    <row r="290" spans="1:10" ht="14.25" x14ac:dyDescent="0.2">
      <c r="A290" s="2"/>
      <c r="B290" s="2"/>
      <c r="C290" s="2"/>
      <c r="D290" s="2"/>
      <c r="E290" s="2"/>
      <c r="F290" s="2"/>
      <c r="G290" s="2"/>
      <c r="H290" s="2"/>
      <c r="I290" s="2"/>
      <c r="J290" s="2"/>
    </row>
    <row r="291" spans="1:10" ht="14.25" x14ac:dyDescent="0.2">
      <c r="A291" s="2"/>
      <c r="B291" s="2"/>
      <c r="C291" s="2"/>
      <c r="D291" s="2"/>
      <c r="E291" s="2"/>
      <c r="F291" s="2"/>
      <c r="G291" s="2"/>
      <c r="H291" s="2"/>
      <c r="I291" s="2"/>
      <c r="J291" s="2"/>
    </row>
    <row r="292" spans="1:10" ht="14.25" x14ac:dyDescent="0.2">
      <c r="A292" s="2"/>
      <c r="B292" s="2"/>
      <c r="C292" s="2"/>
      <c r="D292" s="2"/>
      <c r="E292" s="2"/>
      <c r="F292" s="2"/>
      <c r="G292" s="2"/>
      <c r="H292" s="2"/>
      <c r="I292" s="2"/>
      <c r="J292" s="2"/>
    </row>
    <row r="293" spans="1:10" ht="14.25" x14ac:dyDescent="0.2">
      <c r="A293" s="2"/>
      <c r="B293" s="2"/>
      <c r="C293" s="2"/>
      <c r="D293" s="2"/>
      <c r="E293" s="2"/>
      <c r="F293" s="2"/>
      <c r="G293" s="2"/>
      <c r="H293" s="2"/>
      <c r="I293" s="2"/>
      <c r="J293" s="2"/>
    </row>
    <row r="294" spans="1:10" ht="14.25" x14ac:dyDescent="0.2">
      <c r="A294" s="2"/>
      <c r="B294" s="2"/>
      <c r="C294" s="2"/>
      <c r="D294" s="2"/>
      <c r="E294" s="2"/>
      <c r="F294" s="2"/>
      <c r="G294" s="2"/>
      <c r="H294" s="2"/>
      <c r="I294" s="2"/>
      <c r="J294" s="2"/>
    </row>
    <row r="295" spans="1:10" ht="14.25" x14ac:dyDescent="0.2">
      <c r="A295" s="2"/>
      <c r="B295" s="2"/>
      <c r="C295" s="2"/>
      <c r="D295" s="2"/>
      <c r="E295" s="2"/>
      <c r="F295" s="2"/>
      <c r="G295" s="2"/>
      <c r="H295" s="2"/>
      <c r="I295" s="2"/>
      <c r="J295" s="2"/>
    </row>
    <row r="296" spans="1:10" ht="14.25" x14ac:dyDescent="0.2">
      <c r="A296" s="2"/>
      <c r="B296" s="2"/>
      <c r="C296" s="2"/>
      <c r="D296" s="2"/>
      <c r="E296" s="2"/>
      <c r="F296" s="2"/>
      <c r="G296" s="2"/>
      <c r="H296" s="2"/>
      <c r="I296" s="2"/>
      <c r="J296" s="2"/>
    </row>
    <row r="297" spans="1:10" ht="14.25" x14ac:dyDescent="0.2">
      <c r="A297" s="2"/>
      <c r="B297" s="2"/>
      <c r="C297" s="2"/>
      <c r="D297" s="2"/>
      <c r="E297" s="2"/>
      <c r="F297" s="2"/>
      <c r="G297" s="2"/>
      <c r="H297" s="2"/>
      <c r="I297" s="2"/>
      <c r="J297" s="2"/>
    </row>
    <row r="298" spans="1:10" ht="14.25" x14ac:dyDescent="0.2">
      <c r="A298" s="2"/>
      <c r="B298" s="2"/>
      <c r="C298" s="2"/>
      <c r="D298" s="2"/>
      <c r="E298" s="2"/>
      <c r="F298" s="2"/>
      <c r="G298" s="2"/>
      <c r="H298" s="2"/>
      <c r="I298" s="2"/>
      <c r="J298" s="2"/>
    </row>
    <row r="299" spans="1:10" ht="14.25" x14ac:dyDescent="0.2">
      <c r="A299" s="2"/>
      <c r="B299" s="2"/>
      <c r="C299" s="2"/>
      <c r="D299" s="2"/>
      <c r="E299" s="2"/>
      <c r="F299" s="2"/>
      <c r="G299" s="2"/>
      <c r="H299" s="2"/>
      <c r="I299" s="2"/>
      <c r="J299" s="2"/>
    </row>
    <row r="300" spans="1:10" ht="14.25" x14ac:dyDescent="0.2">
      <c r="A300" s="2"/>
      <c r="B300" s="2"/>
      <c r="C300" s="2"/>
      <c r="D300" s="2"/>
      <c r="E300" s="2"/>
      <c r="F300" s="2"/>
      <c r="G300" s="2"/>
      <c r="H300" s="2"/>
      <c r="I300" s="2"/>
      <c r="J300" s="2"/>
    </row>
    <row r="301" spans="1:10" ht="14.25" x14ac:dyDescent="0.2">
      <c r="A301" s="2"/>
      <c r="B301" s="2"/>
      <c r="C301" s="2"/>
      <c r="D301" s="2"/>
      <c r="E301" s="2"/>
      <c r="F301" s="2"/>
      <c r="G301" s="2"/>
      <c r="H301" s="2"/>
      <c r="I301" s="2"/>
      <c r="J301" s="2"/>
    </row>
    <row r="302" spans="1:10" ht="14.25" x14ac:dyDescent="0.2">
      <c r="A302" s="2"/>
      <c r="B302" s="2"/>
      <c r="C302" s="2"/>
      <c r="D302" s="2"/>
      <c r="E302" s="2"/>
      <c r="F302" s="2"/>
      <c r="G302" s="2"/>
      <c r="H302" s="2"/>
      <c r="I302" s="2"/>
      <c r="J302" s="2"/>
    </row>
    <row r="303" spans="1:10" ht="14.25" x14ac:dyDescent="0.2">
      <c r="A303" s="2"/>
      <c r="B303" s="2"/>
      <c r="C303" s="2"/>
      <c r="D303" s="2"/>
      <c r="E303" s="2"/>
      <c r="F303" s="2"/>
      <c r="G303" s="2"/>
      <c r="H303" s="2"/>
      <c r="I303" s="2"/>
      <c r="J303" s="2"/>
    </row>
    <row r="304" spans="1:10" ht="14.25" x14ac:dyDescent="0.2">
      <c r="A304" s="2"/>
      <c r="B304" s="2"/>
      <c r="C304" s="2"/>
      <c r="D304" s="2"/>
      <c r="E304" s="2"/>
      <c r="F304" s="2"/>
      <c r="G304" s="2"/>
      <c r="H304" s="2"/>
      <c r="I304" s="2"/>
      <c r="J304" s="2"/>
    </row>
    <row r="305" spans="1:10" ht="14.25" x14ac:dyDescent="0.2">
      <c r="A305" s="2"/>
      <c r="B305" s="2"/>
      <c r="C305" s="2"/>
      <c r="D305" s="2"/>
      <c r="E305" s="2"/>
      <c r="F305" s="2"/>
      <c r="G305" s="2"/>
      <c r="H305" s="2"/>
      <c r="I305" s="2"/>
      <c r="J305" s="2"/>
    </row>
    <row r="306" spans="1:10" ht="14.25" x14ac:dyDescent="0.2">
      <c r="A306" s="2"/>
      <c r="B306" s="2"/>
      <c r="C306" s="2"/>
      <c r="D306" s="2"/>
      <c r="E306" s="2"/>
      <c r="F306" s="2"/>
      <c r="G306" s="2"/>
      <c r="H306" s="2"/>
      <c r="I306" s="2"/>
      <c r="J306" s="2"/>
    </row>
    <row r="307" spans="1:10" ht="14.25" x14ac:dyDescent="0.2">
      <c r="A307" s="2"/>
      <c r="B307" s="2"/>
      <c r="C307" s="2"/>
      <c r="D307" s="2"/>
      <c r="E307" s="2"/>
      <c r="F307" s="2"/>
      <c r="G307" s="2"/>
      <c r="H307" s="2"/>
      <c r="I307" s="2"/>
      <c r="J307" s="2"/>
    </row>
    <row r="308" spans="1:10" ht="14.25" x14ac:dyDescent="0.2">
      <c r="A308" s="2"/>
      <c r="B308" s="2"/>
      <c r="C308" s="2"/>
      <c r="D308" s="2"/>
      <c r="E308" s="2"/>
      <c r="F308" s="2"/>
      <c r="G308" s="2"/>
      <c r="H308" s="2"/>
      <c r="I308" s="2"/>
      <c r="J308" s="2"/>
    </row>
    <row r="309" spans="1:10" ht="14.25" x14ac:dyDescent="0.2">
      <c r="A309" s="2"/>
      <c r="B309" s="2"/>
      <c r="C309" s="2"/>
      <c r="D309" s="2"/>
      <c r="E309" s="2"/>
      <c r="F309" s="2"/>
      <c r="G309" s="2"/>
      <c r="H309" s="2"/>
      <c r="I309" s="2"/>
      <c r="J309" s="2"/>
    </row>
    <row r="310" spans="1:10" ht="14.25" x14ac:dyDescent="0.2">
      <c r="A310" s="2"/>
      <c r="B310" s="2"/>
      <c r="C310" s="2"/>
      <c r="D310" s="2"/>
      <c r="E310" s="2"/>
      <c r="F310" s="2"/>
      <c r="G310" s="2"/>
      <c r="H310" s="2"/>
      <c r="I310" s="2"/>
      <c r="J310" s="2"/>
    </row>
    <row r="311" spans="1:10" ht="14.25" x14ac:dyDescent="0.2">
      <c r="A311" s="2"/>
      <c r="B311" s="2"/>
      <c r="C311" s="2"/>
      <c r="D311" s="2"/>
      <c r="E311" s="2"/>
      <c r="F311" s="2"/>
      <c r="G311" s="2"/>
      <c r="H311" s="2"/>
      <c r="I311" s="2"/>
      <c r="J311" s="2"/>
    </row>
    <row r="312" spans="1:10" ht="14.25" x14ac:dyDescent="0.2">
      <c r="A312" s="2"/>
      <c r="B312" s="2"/>
      <c r="C312" s="2"/>
      <c r="D312" s="2"/>
      <c r="E312" s="2"/>
      <c r="F312" s="2"/>
      <c r="G312" s="2"/>
      <c r="H312" s="2"/>
      <c r="I312" s="2"/>
      <c r="J312" s="2"/>
    </row>
    <row r="313" spans="1:10" ht="14.25" x14ac:dyDescent="0.2">
      <c r="A313" s="2"/>
      <c r="B313" s="2"/>
      <c r="C313" s="2"/>
      <c r="D313" s="2"/>
      <c r="E313" s="2"/>
      <c r="F313" s="2"/>
      <c r="G313" s="2"/>
      <c r="H313" s="2"/>
      <c r="I313" s="2"/>
      <c r="J313" s="2"/>
    </row>
    <row r="314" spans="1:10" ht="14.25" x14ac:dyDescent="0.2">
      <c r="A314" s="2"/>
      <c r="B314" s="2"/>
      <c r="C314" s="2"/>
      <c r="D314" s="2"/>
      <c r="E314" s="2"/>
      <c r="F314" s="2"/>
      <c r="G314" s="2"/>
      <c r="H314" s="2"/>
      <c r="I314" s="2"/>
      <c r="J314" s="2"/>
    </row>
    <row r="315" spans="1:10" ht="14.25" x14ac:dyDescent="0.2">
      <c r="A315" s="2"/>
      <c r="B315" s="2"/>
      <c r="C315" s="2"/>
      <c r="D315" s="2"/>
      <c r="E315" s="2"/>
      <c r="F315" s="2"/>
      <c r="G315" s="2"/>
      <c r="H315" s="2"/>
      <c r="I315" s="2"/>
      <c r="J315" s="2"/>
    </row>
    <row r="316" spans="1:10" ht="14.25" x14ac:dyDescent="0.2">
      <c r="A316" s="2"/>
      <c r="B316" s="2"/>
      <c r="C316" s="2"/>
      <c r="D316" s="2"/>
      <c r="E316" s="2"/>
      <c r="F316" s="2"/>
      <c r="G316" s="2"/>
      <c r="H316" s="2"/>
      <c r="I316" s="2"/>
      <c r="J316" s="2"/>
    </row>
    <row r="317" spans="1:10" ht="14.25" x14ac:dyDescent="0.2">
      <c r="A317" s="2"/>
      <c r="B317" s="2"/>
      <c r="C317" s="2"/>
      <c r="D317" s="2"/>
      <c r="E317" s="2"/>
      <c r="F317" s="2"/>
      <c r="G317" s="2"/>
      <c r="H317" s="2"/>
      <c r="I317" s="2"/>
      <c r="J317" s="2"/>
    </row>
    <row r="318" spans="1:10" ht="14.25" x14ac:dyDescent="0.2">
      <c r="A318" s="2"/>
      <c r="B318" s="2"/>
      <c r="C318" s="2"/>
      <c r="D318" s="2"/>
      <c r="E318" s="2"/>
      <c r="F318" s="2"/>
      <c r="G318" s="2"/>
      <c r="H318" s="2"/>
      <c r="I318" s="2"/>
      <c r="J318" s="2"/>
    </row>
    <row r="319" spans="1:10" ht="14.25" x14ac:dyDescent="0.2">
      <c r="A319" s="2"/>
      <c r="B319" s="2"/>
      <c r="C319" s="2"/>
      <c r="D319" s="2"/>
      <c r="E319" s="2"/>
      <c r="F319" s="2"/>
      <c r="G319" s="2"/>
      <c r="H319" s="2"/>
      <c r="I319" s="2"/>
      <c r="J319" s="2"/>
    </row>
    <row r="320" spans="1:10" ht="14.25" x14ac:dyDescent="0.2">
      <c r="A320" s="2"/>
      <c r="B320" s="2"/>
      <c r="C320" s="2"/>
      <c r="D320" s="2"/>
      <c r="E320" s="2"/>
      <c r="F320" s="2"/>
      <c r="G320" s="2"/>
      <c r="H320" s="2"/>
      <c r="I320" s="2"/>
      <c r="J320" s="2"/>
    </row>
    <row r="321" spans="1:10" ht="14.25" x14ac:dyDescent="0.2">
      <c r="A321" s="2"/>
      <c r="B321" s="2"/>
      <c r="C321" s="2"/>
      <c r="D321" s="2"/>
      <c r="E321" s="2"/>
      <c r="F321" s="2"/>
      <c r="G321" s="2"/>
      <c r="H321" s="2"/>
      <c r="I321" s="2"/>
      <c r="J321" s="2"/>
    </row>
    <row r="322" spans="1:10" ht="14.25" x14ac:dyDescent="0.2">
      <c r="A322" s="2"/>
      <c r="B322" s="2"/>
      <c r="C322" s="2"/>
      <c r="D322" s="2"/>
      <c r="E322" s="2"/>
      <c r="F322" s="2"/>
      <c r="G322" s="2"/>
      <c r="H322" s="2"/>
      <c r="I322" s="2"/>
      <c r="J322" s="2"/>
    </row>
    <row r="323" spans="1:10" ht="14.25" x14ac:dyDescent="0.2">
      <c r="A323" s="2"/>
      <c r="B323" s="2"/>
      <c r="C323" s="2"/>
      <c r="D323" s="2"/>
      <c r="E323" s="2"/>
      <c r="F323" s="2"/>
      <c r="G323" s="2"/>
      <c r="H323" s="2"/>
      <c r="I323" s="2"/>
      <c r="J323" s="2"/>
    </row>
    <row r="324" spans="1:10" ht="14.25" x14ac:dyDescent="0.2">
      <c r="A324" s="2"/>
      <c r="B324" s="2"/>
      <c r="C324" s="2"/>
      <c r="D324" s="2"/>
      <c r="E324" s="2"/>
      <c r="F324" s="2"/>
      <c r="G324" s="2"/>
      <c r="H324" s="2"/>
      <c r="I324" s="2"/>
      <c r="J324" s="2"/>
    </row>
    <row r="325" spans="1:10" ht="14.25" x14ac:dyDescent="0.2">
      <c r="A325" s="2"/>
      <c r="B325" s="2"/>
      <c r="C325" s="2"/>
      <c r="D325" s="2"/>
      <c r="E325" s="2"/>
      <c r="F325" s="2"/>
      <c r="G325" s="2"/>
      <c r="H325" s="2"/>
      <c r="I325" s="2"/>
      <c r="J325" s="2"/>
    </row>
    <row r="326" spans="1:10" ht="14.25" x14ac:dyDescent="0.2">
      <c r="A326" s="2"/>
      <c r="B326" s="2"/>
      <c r="C326" s="2"/>
      <c r="D326" s="2"/>
      <c r="E326" s="2"/>
      <c r="F326" s="2"/>
      <c r="G326" s="2"/>
      <c r="H326" s="2"/>
      <c r="I326" s="2"/>
      <c r="J326" s="2"/>
    </row>
    <row r="327" spans="1:10" ht="14.25" x14ac:dyDescent="0.2">
      <c r="A327" s="2"/>
      <c r="B327" s="2"/>
      <c r="C327" s="2"/>
      <c r="D327" s="2"/>
      <c r="E327" s="2"/>
      <c r="F327" s="2"/>
      <c r="G327" s="2"/>
      <c r="H327" s="2"/>
      <c r="I327" s="2"/>
      <c r="J327" s="2"/>
    </row>
    <row r="328" spans="1:10" ht="14.25" x14ac:dyDescent="0.2">
      <c r="A328" s="2"/>
      <c r="B328" s="2"/>
      <c r="C328" s="2"/>
      <c r="D328" s="2"/>
      <c r="E328" s="2"/>
      <c r="F328" s="2"/>
      <c r="G328" s="2"/>
      <c r="H328" s="2"/>
      <c r="I328" s="2"/>
      <c r="J328" s="2"/>
    </row>
    <row r="329" spans="1:10" ht="14.25" x14ac:dyDescent="0.2">
      <c r="A329" s="2"/>
      <c r="B329" s="2"/>
      <c r="C329" s="2"/>
      <c r="D329" s="2"/>
      <c r="E329" s="2"/>
      <c r="F329" s="2"/>
      <c r="G329" s="2"/>
      <c r="H329" s="2"/>
      <c r="I329" s="2"/>
      <c r="J329" s="2"/>
    </row>
    <row r="330" spans="1:10" ht="14.25" x14ac:dyDescent="0.2">
      <c r="A330" s="2"/>
      <c r="B330" s="2"/>
      <c r="C330" s="2"/>
      <c r="D330" s="2"/>
      <c r="E330" s="2"/>
      <c r="F330" s="2"/>
      <c r="G330" s="2"/>
      <c r="H330" s="2"/>
      <c r="I330" s="2"/>
      <c r="J330" s="2"/>
    </row>
    <row r="331" spans="1:10" ht="14.25" x14ac:dyDescent="0.2">
      <c r="A331" s="2"/>
      <c r="B331" s="2"/>
      <c r="C331" s="2"/>
      <c r="D331" s="2"/>
      <c r="E331" s="2"/>
      <c r="F331" s="2"/>
      <c r="G331" s="2"/>
      <c r="H331" s="2"/>
      <c r="I331" s="2"/>
      <c r="J331" s="2"/>
    </row>
    <row r="332" spans="1:10" ht="14.25" x14ac:dyDescent="0.2">
      <c r="A332" s="2"/>
      <c r="B332" s="2"/>
      <c r="C332" s="2"/>
      <c r="D332" s="2"/>
      <c r="E332" s="2"/>
      <c r="F332" s="2"/>
      <c r="G332" s="2"/>
      <c r="H332" s="2"/>
      <c r="I332" s="2"/>
      <c r="J332" s="2"/>
    </row>
    <row r="333" spans="1:10" ht="14.25" x14ac:dyDescent="0.2">
      <c r="A333" s="2"/>
      <c r="B333" s="2"/>
      <c r="C333" s="2"/>
      <c r="D333" s="2"/>
      <c r="E333" s="2"/>
      <c r="F333" s="2"/>
      <c r="G333" s="2"/>
      <c r="H333" s="2"/>
      <c r="I333" s="2"/>
      <c r="J333" s="2"/>
    </row>
    <row r="334" spans="1:10" ht="14.25" x14ac:dyDescent="0.2">
      <c r="A334" s="2"/>
      <c r="B334" s="2"/>
      <c r="C334" s="2"/>
      <c r="D334" s="2"/>
      <c r="E334" s="2"/>
      <c r="F334" s="2"/>
      <c r="G334" s="2"/>
      <c r="H334" s="2"/>
      <c r="I334" s="2"/>
      <c r="J334" s="2"/>
    </row>
    <row r="335" spans="1:10" ht="14.25" x14ac:dyDescent="0.2">
      <c r="A335" s="2"/>
      <c r="B335" s="2"/>
      <c r="C335" s="2"/>
      <c r="D335" s="2"/>
      <c r="E335" s="2"/>
      <c r="F335" s="2"/>
      <c r="G335" s="2"/>
      <c r="H335" s="2"/>
      <c r="I335" s="2"/>
      <c r="J335" s="2"/>
    </row>
    <row r="336" spans="1:10" ht="14.25" x14ac:dyDescent="0.2">
      <c r="A336" s="2"/>
      <c r="B336" s="2"/>
      <c r="C336" s="2"/>
      <c r="D336" s="2"/>
      <c r="E336" s="2"/>
      <c r="F336" s="2"/>
      <c r="G336" s="2"/>
      <c r="H336" s="2"/>
      <c r="I336" s="2"/>
      <c r="J336" s="2"/>
    </row>
    <row r="337" spans="1:10" ht="14.25" x14ac:dyDescent="0.2">
      <c r="A337" s="2"/>
      <c r="B337" s="2"/>
      <c r="C337" s="2"/>
      <c r="D337" s="2"/>
      <c r="E337" s="2"/>
      <c r="F337" s="2"/>
      <c r="G337" s="2"/>
      <c r="H337" s="2"/>
      <c r="I337" s="2"/>
      <c r="J337" s="2"/>
    </row>
    <row r="338" spans="1:10" ht="14.25" x14ac:dyDescent="0.2">
      <c r="A338" s="2"/>
      <c r="B338" s="2"/>
      <c r="C338" s="2"/>
      <c r="D338" s="2"/>
      <c r="E338" s="2"/>
      <c r="F338" s="2"/>
      <c r="G338" s="2"/>
      <c r="H338" s="2"/>
      <c r="I338" s="2"/>
      <c r="J338" s="2"/>
    </row>
    <row r="339" spans="1:10" ht="14.25" x14ac:dyDescent="0.2">
      <c r="A339" s="2"/>
      <c r="B339" s="2"/>
      <c r="C339" s="2"/>
      <c r="D339" s="2"/>
      <c r="E339" s="2"/>
      <c r="F339" s="2"/>
      <c r="G339" s="2"/>
      <c r="H339" s="2"/>
      <c r="I339" s="2"/>
      <c r="J339" s="2"/>
    </row>
    <row r="340" spans="1:10" ht="14.25" x14ac:dyDescent="0.2">
      <c r="A340" s="2"/>
      <c r="B340" s="2"/>
      <c r="C340" s="2"/>
      <c r="D340" s="2"/>
      <c r="E340" s="2"/>
      <c r="F340" s="2"/>
      <c r="G340" s="2"/>
      <c r="H340" s="2"/>
      <c r="I340" s="2"/>
      <c r="J340" s="2"/>
    </row>
    <row r="341" spans="1:10" ht="14.25" x14ac:dyDescent="0.2">
      <c r="A341" s="2"/>
      <c r="B341" s="2"/>
      <c r="C341" s="2"/>
      <c r="D341" s="2"/>
      <c r="E341" s="2"/>
      <c r="F341" s="2"/>
      <c r="G341" s="2"/>
      <c r="H341" s="2"/>
      <c r="I341" s="2"/>
      <c r="J341" s="2"/>
    </row>
    <row r="342" spans="1:10" ht="14.25" x14ac:dyDescent="0.2">
      <c r="A342" s="2"/>
      <c r="B342" s="2"/>
      <c r="C342" s="2"/>
      <c r="D342" s="2"/>
      <c r="E342" s="2"/>
      <c r="F342" s="2"/>
      <c r="G342" s="2"/>
      <c r="H342" s="2"/>
      <c r="I342" s="2"/>
      <c r="J342" s="2"/>
    </row>
    <row r="343" spans="1:10" ht="14.25" x14ac:dyDescent="0.2">
      <c r="A343" s="2"/>
      <c r="B343" s="2"/>
      <c r="C343" s="2"/>
      <c r="D343" s="2"/>
      <c r="E343" s="2"/>
      <c r="F343" s="2"/>
      <c r="G343" s="2"/>
      <c r="H343" s="2"/>
      <c r="I343" s="2"/>
      <c r="J343" s="2"/>
    </row>
    <row r="344" spans="1:10" ht="14.25" x14ac:dyDescent="0.2">
      <c r="A344" s="2"/>
      <c r="B344" s="2"/>
      <c r="C344" s="2"/>
      <c r="D344" s="2"/>
      <c r="E344" s="2"/>
      <c r="F344" s="2"/>
      <c r="G344" s="2"/>
      <c r="H344" s="2"/>
      <c r="I344" s="2"/>
      <c r="J344" s="2"/>
    </row>
    <row r="345" spans="1:10" ht="14.25" x14ac:dyDescent="0.2">
      <c r="A345" s="2"/>
      <c r="B345" s="2"/>
      <c r="C345" s="2"/>
      <c r="D345" s="2"/>
      <c r="E345" s="2"/>
      <c r="F345" s="2"/>
      <c r="G345" s="2"/>
      <c r="H345" s="2"/>
      <c r="I345" s="2"/>
      <c r="J345" s="2"/>
    </row>
    <row r="346" spans="1:10" ht="14.25" x14ac:dyDescent="0.2">
      <c r="A346" s="2"/>
      <c r="B346" s="2"/>
      <c r="C346" s="2"/>
      <c r="D346" s="2"/>
      <c r="E346" s="2"/>
      <c r="F346" s="2"/>
      <c r="G346" s="2"/>
      <c r="H346" s="2"/>
      <c r="I346" s="2"/>
      <c r="J346" s="2"/>
    </row>
    <row r="347" spans="1:10" ht="14.25" x14ac:dyDescent="0.2">
      <c r="A347" s="2"/>
      <c r="B347" s="2"/>
      <c r="C347" s="2"/>
      <c r="D347" s="2"/>
      <c r="E347" s="2"/>
      <c r="F347" s="2"/>
      <c r="G347" s="2"/>
      <c r="H347" s="2"/>
      <c r="I347" s="2"/>
      <c r="J347" s="2"/>
    </row>
    <row r="348" spans="1:10" ht="14.25" x14ac:dyDescent="0.2">
      <c r="A348" s="2"/>
      <c r="B348" s="2"/>
      <c r="C348" s="2"/>
      <c r="D348" s="2"/>
      <c r="E348" s="2"/>
      <c r="F348" s="2"/>
      <c r="G348" s="2"/>
      <c r="H348" s="2"/>
      <c r="I348" s="2"/>
      <c r="J348" s="2"/>
    </row>
    <row r="349" spans="1:10" ht="14.25" x14ac:dyDescent="0.2">
      <c r="A349" s="2"/>
      <c r="B349" s="2"/>
      <c r="C349" s="2"/>
      <c r="D349" s="2"/>
      <c r="E349" s="2"/>
      <c r="F349" s="2"/>
      <c r="G349" s="2"/>
      <c r="H349" s="2"/>
      <c r="I349" s="2"/>
      <c r="J349" s="2"/>
    </row>
    <row r="350" spans="1:10" ht="14.25" x14ac:dyDescent="0.2">
      <c r="A350" s="2"/>
      <c r="B350" s="2"/>
      <c r="C350" s="2"/>
      <c r="D350" s="2"/>
      <c r="E350" s="2"/>
      <c r="F350" s="2"/>
      <c r="G350" s="2"/>
      <c r="H350" s="2"/>
      <c r="I350" s="2"/>
      <c r="J350" s="2"/>
    </row>
    <row r="351" spans="1:10" ht="14.25" x14ac:dyDescent="0.2">
      <c r="A351" s="2"/>
      <c r="B351" s="2"/>
      <c r="C351" s="2"/>
      <c r="D351" s="2"/>
      <c r="E351" s="2"/>
      <c r="F351" s="2"/>
      <c r="G351" s="2"/>
      <c r="H351" s="2"/>
      <c r="I351" s="2"/>
      <c r="J351" s="2"/>
    </row>
    <row r="352" spans="1:10" ht="14.25" x14ac:dyDescent="0.2">
      <c r="A352" s="2"/>
      <c r="B352" s="2"/>
      <c r="C352" s="2"/>
      <c r="D352" s="2"/>
      <c r="E352" s="2"/>
      <c r="F352" s="2"/>
      <c r="G352" s="2"/>
      <c r="H352" s="2"/>
      <c r="I352" s="2"/>
      <c r="J352" s="2"/>
    </row>
    <row r="353" spans="1:10" ht="14.25" x14ac:dyDescent="0.2">
      <c r="A353" s="2"/>
      <c r="B353" s="2"/>
      <c r="C353" s="2"/>
      <c r="D353" s="2"/>
      <c r="E353" s="2"/>
      <c r="F353" s="2"/>
      <c r="G353" s="2"/>
      <c r="H353" s="2"/>
      <c r="I353" s="2"/>
      <c r="J353" s="2"/>
    </row>
    <row r="354" spans="1:10" ht="14.25" x14ac:dyDescent="0.2">
      <c r="A354" s="2"/>
      <c r="B354" s="2"/>
      <c r="C354" s="2"/>
      <c r="D354" s="2"/>
      <c r="E354" s="2"/>
      <c r="F354" s="2"/>
      <c r="G354" s="2"/>
      <c r="H354" s="2"/>
      <c r="I354" s="2"/>
      <c r="J354" s="2"/>
    </row>
    <row r="355" spans="1:10" ht="14.25" x14ac:dyDescent="0.2">
      <c r="A355" s="2"/>
      <c r="B355" s="2"/>
      <c r="C355" s="2"/>
      <c r="D355" s="2"/>
      <c r="E355" s="2"/>
      <c r="F355" s="2"/>
      <c r="G355" s="2"/>
      <c r="H355" s="2"/>
      <c r="I355" s="2"/>
      <c r="J355" s="2"/>
    </row>
    <row r="356" spans="1:10" ht="14.25" x14ac:dyDescent="0.2">
      <c r="A356" s="2"/>
      <c r="B356" s="2"/>
      <c r="C356" s="2"/>
      <c r="D356" s="2"/>
      <c r="E356" s="2"/>
      <c r="F356" s="2"/>
      <c r="G356" s="2"/>
      <c r="H356" s="2"/>
      <c r="I356" s="2"/>
      <c r="J356" s="2"/>
    </row>
    <row r="357" spans="1:10" ht="14.25" x14ac:dyDescent="0.2">
      <c r="A357" s="2"/>
      <c r="B357" s="2"/>
      <c r="C357" s="2"/>
      <c r="D357" s="2"/>
      <c r="E357" s="2"/>
      <c r="F357" s="2"/>
      <c r="G357" s="2"/>
      <c r="H357" s="2"/>
      <c r="I357" s="2"/>
      <c r="J357" s="2"/>
    </row>
    <row r="358" spans="1:10" ht="14.25" x14ac:dyDescent="0.2">
      <c r="A358" s="2"/>
      <c r="B358" s="2"/>
      <c r="C358" s="2"/>
      <c r="D358" s="2"/>
      <c r="E358" s="2"/>
      <c r="F358" s="2"/>
      <c r="G358" s="2"/>
      <c r="H358" s="2"/>
      <c r="I358" s="2"/>
      <c r="J358" s="2"/>
    </row>
    <row r="359" spans="1:10" ht="14.25" x14ac:dyDescent="0.2">
      <c r="A359" s="2"/>
      <c r="B359" s="2"/>
      <c r="C359" s="2"/>
      <c r="D359" s="2"/>
      <c r="E359" s="2"/>
      <c r="F359" s="2"/>
      <c r="G359" s="2"/>
      <c r="H359" s="2"/>
      <c r="I359" s="2"/>
      <c r="J359" s="2"/>
    </row>
    <row r="360" spans="1:10" ht="14.25" x14ac:dyDescent="0.2">
      <c r="A360" s="2"/>
      <c r="B360" s="2"/>
      <c r="C360" s="2"/>
      <c r="D360" s="2"/>
      <c r="E360" s="2"/>
      <c r="F360" s="2"/>
      <c r="G360" s="2"/>
      <c r="H360" s="2"/>
      <c r="I360" s="2"/>
      <c r="J360" s="2"/>
    </row>
    <row r="361" spans="1:10" ht="14.25" x14ac:dyDescent="0.2">
      <c r="A361" s="2"/>
      <c r="B361" s="2"/>
      <c r="C361" s="2"/>
      <c r="D361" s="2"/>
      <c r="E361" s="2"/>
      <c r="F361" s="2"/>
      <c r="G361" s="2"/>
      <c r="H361" s="2"/>
      <c r="I361" s="2"/>
      <c r="J361" s="2"/>
    </row>
    <row r="362" spans="1:10" ht="14.25" x14ac:dyDescent="0.2">
      <c r="A362" s="2"/>
      <c r="B362" s="2"/>
      <c r="C362" s="2"/>
      <c r="D362" s="2"/>
      <c r="E362" s="2"/>
      <c r="F362" s="2"/>
      <c r="G362" s="2"/>
      <c r="H362" s="2"/>
      <c r="I362" s="2"/>
      <c r="J362" s="2"/>
    </row>
    <row r="363" spans="1:10" ht="14.25" x14ac:dyDescent="0.2">
      <c r="A363" s="2"/>
      <c r="B363" s="2"/>
      <c r="C363" s="2"/>
      <c r="D363" s="2"/>
      <c r="E363" s="2"/>
      <c r="F363" s="2"/>
      <c r="G363" s="2"/>
      <c r="H363" s="2"/>
      <c r="I363" s="2"/>
      <c r="J363" s="2"/>
    </row>
    <row r="364" spans="1:10" ht="14.25" x14ac:dyDescent="0.2">
      <c r="A364" s="2"/>
      <c r="B364" s="2"/>
      <c r="C364" s="2"/>
      <c r="D364" s="2"/>
      <c r="E364" s="2"/>
      <c r="F364" s="2"/>
      <c r="G364" s="2"/>
      <c r="H364" s="2"/>
      <c r="I364" s="2"/>
      <c r="J364" s="2"/>
    </row>
    <row r="365" spans="1:10" ht="14.25" x14ac:dyDescent="0.2">
      <c r="A365" s="2"/>
      <c r="B365" s="2"/>
      <c r="C365" s="2"/>
      <c r="D365" s="2"/>
      <c r="E365" s="2"/>
      <c r="F365" s="2"/>
      <c r="G365" s="2"/>
      <c r="H365" s="2"/>
      <c r="I365" s="2"/>
      <c r="J365" s="2"/>
    </row>
    <row r="366" spans="1:10" ht="14.25" x14ac:dyDescent="0.2">
      <c r="A366" s="2"/>
      <c r="B366" s="2"/>
      <c r="C366" s="2"/>
      <c r="D366" s="2"/>
      <c r="E366" s="2"/>
      <c r="F366" s="2"/>
      <c r="G366" s="2"/>
      <c r="H366" s="2"/>
      <c r="I366" s="2"/>
      <c r="J366" s="2"/>
    </row>
    <row r="367" spans="1:10" ht="14.25" x14ac:dyDescent="0.2">
      <c r="A367" s="2"/>
      <c r="B367" s="2"/>
      <c r="C367" s="2"/>
      <c r="D367" s="2"/>
      <c r="E367" s="2"/>
      <c r="F367" s="2"/>
      <c r="G367" s="2"/>
      <c r="H367" s="2"/>
      <c r="I367" s="2"/>
      <c r="J367" s="2"/>
    </row>
    <row r="368" spans="1:10" ht="14.25" x14ac:dyDescent="0.2">
      <c r="A368" s="2"/>
      <c r="B368" s="2"/>
      <c r="C368" s="2"/>
      <c r="D368" s="2"/>
      <c r="E368" s="2"/>
      <c r="F368" s="2"/>
      <c r="G368" s="2"/>
      <c r="H368" s="2"/>
      <c r="I368" s="2"/>
      <c r="J368" s="2"/>
    </row>
    <row r="369" spans="1:10" ht="14.25" x14ac:dyDescent="0.2">
      <c r="A369" s="2"/>
      <c r="B369" s="2"/>
      <c r="C369" s="2"/>
      <c r="D369" s="2"/>
      <c r="E369" s="2"/>
      <c r="F369" s="2"/>
      <c r="G369" s="2"/>
      <c r="H369" s="2"/>
      <c r="I369" s="2"/>
      <c r="J369" s="2"/>
    </row>
    <row r="370" spans="1:10" ht="14.25" x14ac:dyDescent="0.2">
      <c r="A370" s="2"/>
      <c r="B370" s="2"/>
      <c r="C370" s="2"/>
      <c r="D370" s="2"/>
      <c r="E370" s="2"/>
      <c r="F370" s="2"/>
      <c r="G370" s="2"/>
      <c r="H370" s="2"/>
      <c r="I370" s="2"/>
      <c r="J370" s="2"/>
    </row>
    <row r="371" spans="1:10" ht="14.25" x14ac:dyDescent="0.2">
      <c r="A371" s="2"/>
      <c r="B371" s="2"/>
      <c r="C371" s="2"/>
      <c r="D371" s="2"/>
      <c r="E371" s="2"/>
      <c r="F371" s="2"/>
      <c r="G371" s="2"/>
      <c r="H371" s="2"/>
      <c r="I371" s="2"/>
      <c r="J371" s="2"/>
    </row>
    <row r="372" spans="1:10" ht="14.25" x14ac:dyDescent="0.2">
      <c r="A372" s="2"/>
      <c r="B372" s="2"/>
      <c r="C372" s="2"/>
      <c r="D372" s="2"/>
      <c r="E372" s="2"/>
      <c r="F372" s="2"/>
      <c r="G372" s="2"/>
      <c r="H372" s="2"/>
      <c r="I372" s="2"/>
      <c r="J372" s="2"/>
    </row>
    <row r="373" spans="1:10" ht="14.25" x14ac:dyDescent="0.2">
      <c r="A373" s="2"/>
      <c r="B373" s="2"/>
      <c r="C373" s="2"/>
      <c r="D373" s="2"/>
      <c r="E373" s="2"/>
      <c r="F373" s="2"/>
      <c r="G373" s="2"/>
      <c r="H373" s="2"/>
      <c r="I373" s="2"/>
      <c r="J373" s="2"/>
    </row>
    <row r="374" spans="1:10" ht="14.25" x14ac:dyDescent="0.2">
      <c r="A374" s="2"/>
      <c r="B374" s="2"/>
      <c r="C374" s="2"/>
      <c r="D374" s="2"/>
      <c r="E374" s="2"/>
      <c r="F374" s="2"/>
      <c r="G374" s="2"/>
      <c r="H374" s="2"/>
      <c r="I374" s="2"/>
      <c r="J374" s="2"/>
    </row>
    <row r="375" spans="1:10" ht="14.25" x14ac:dyDescent="0.2">
      <c r="A375" s="2"/>
      <c r="B375" s="2"/>
      <c r="C375" s="2"/>
      <c r="D375" s="2"/>
      <c r="E375" s="2"/>
      <c r="F375" s="2"/>
      <c r="G375" s="2"/>
      <c r="H375" s="2"/>
      <c r="I375" s="2"/>
      <c r="J375" s="2"/>
    </row>
    <row r="376" spans="1:10" ht="14.25" x14ac:dyDescent="0.2">
      <c r="A376" s="2"/>
      <c r="B376" s="2"/>
      <c r="C376" s="2"/>
      <c r="D376" s="2"/>
      <c r="E376" s="2"/>
      <c r="F376" s="2"/>
      <c r="G376" s="2"/>
      <c r="H376" s="2"/>
      <c r="I376" s="2"/>
      <c r="J376" s="2"/>
    </row>
    <row r="377" spans="1:10" ht="14.25" x14ac:dyDescent="0.2">
      <c r="A377" s="2"/>
      <c r="B377" s="2"/>
      <c r="C377" s="2"/>
      <c r="D377" s="2"/>
      <c r="E377" s="2"/>
      <c r="F377" s="2"/>
      <c r="G377" s="2"/>
      <c r="H377" s="2"/>
      <c r="I377" s="2"/>
      <c r="J377" s="2"/>
    </row>
    <row r="378" spans="1:10" ht="14.25" x14ac:dyDescent="0.2">
      <c r="A378" s="2"/>
      <c r="B378" s="2"/>
      <c r="C378" s="2"/>
      <c r="D378" s="2"/>
      <c r="E378" s="2"/>
      <c r="F378" s="2"/>
      <c r="G378" s="2"/>
      <c r="H378" s="2"/>
      <c r="I378" s="2"/>
      <c r="J378" s="2"/>
    </row>
    <row r="379" spans="1:10" ht="14.25" x14ac:dyDescent="0.2">
      <c r="A379" s="2"/>
      <c r="B379" s="2"/>
      <c r="C379" s="2"/>
      <c r="D379" s="2"/>
      <c r="E379" s="2"/>
      <c r="F379" s="2"/>
      <c r="G379" s="2"/>
      <c r="H379" s="2"/>
      <c r="I379" s="2"/>
      <c r="J379" s="2"/>
    </row>
    <row r="380" spans="1:10" ht="14.25" x14ac:dyDescent="0.2">
      <c r="A380" s="2"/>
      <c r="B380" s="2"/>
      <c r="C380" s="2"/>
      <c r="D380" s="2"/>
      <c r="E380" s="2"/>
      <c r="F380" s="2"/>
      <c r="G380" s="2"/>
      <c r="H380" s="2"/>
      <c r="I380" s="2"/>
      <c r="J380" s="2"/>
    </row>
    <row r="381" spans="1:10" ht="14.25" x14ac:dyDescent="0.2">
      <c r="A381" s="2"/>
      <c r="B381" s="2"/>
      <c r="C381" s="2"/>
      <c r="D381" s="2"/>
      <c r="E381" s="2"/>
      <c r="F381" s="2"/>
      <c r="G381" s="2"/>
      <c r="H381" s="2"/>
      <c r="I381" s="2"/>
      <c r="J381" s="2"/>
    </row>
    <row r="382" spans="1:10" ht="14.25" x14ac:dyDescent="0.2">
      <c r="A382" s="2"/>
      <c r="B382" s="2"/>
      <c r="C382" s="2"/>
      <c r="D382" s="2"/>
      <c r="E382" s="2"/>
      <c r="F382" s="2"/>
      <c r="G382" s="2"/>
      <c r="H382" s="2"/>
      <c r="I382" s="2"/>
      <c r="J382" s="2"/>
    </row>
    <row r="383" spans="1:10" ht="14.25" x14ac:dyDescent="0.2">
      <c r="A383" s="2"/>
      <c r="B383" s="2"/>
      <c r="C383" s="2"/>
      <c r="D383" s="2"/>
      <c r="E383" s="2"/>
      <c r="F383" s="2"/>
      <c r="G383" s="2"/>
      <c r="H383" s="2"/>
      <c r="I383" s="2"/>
      <c r="J383" s="2"/>
    </row>
    <row r="384" spans="1:10" ht="14.25" x14ac:dyDescent="0.2">
      <c r="A384" s="2"/>
      <c r="B384" s="2"/>
      <c r="C384" s="2"/>
      <c r="D384" s="2"/>
      <c r="E384" s="2"/>
      <c r="F384" s="2"/>
      <c r="G384" s="2"/>
      <c r="H384" s="2"/>
      <c r="I384" s="2"/>
      <c r="J384" s="2"/>
    </row>
    <row r="385" spans="1:10" ht="14.25" x14ac:dyDescent="0.2">
      <c r="A385" s="2"/>
      <c r="B385" s="2"/>
      <c r="C385" s="2"/>
      <c r="D385" s="2"/>
      <c r="E385" s="2"/>
      <c r="F385" s="2"/>
      <c r="G385" s="2"/>
      <c r="H385" s="2"/>
      <c r="I385" s="2"/>
      <c r="J385" s="2"/>
    </row>
    <row r="386" spans="1:10" ht="14.25" x14ac:dyDescent="0.2">
      <c r="A386" s="2"/>
      <c r="B386" s="2"/>
      <c r="C386" s="2"/>
      <c r="D386" s="2"/>
      <c r="E386" s="2"/>
      <c r="F386" s="2"/>
      <c r="G386" s="2"/>
      <c r="H386" s="2"/>
      <c r="I386" s="2"/>
      <c r="J386" s="2"/>
    </row>
    <row r="387" spans="1:10" ht="14.25" x14ac:dyDescent="0.2">
      <c r="A387" s="2"/>
      <c r="B387" s="2"/>
      <c r="C387" s="2"/>
      <c r="D387" s="2"/>
      <c r="E387" s="2"/>
      <c r="F387" s="2"/>
      <c r="G387" s="2"/>
      <c r="H387" s="2"/>
      <c r="I387" s="2"/>
      <c r="J387" s="2"/>
    </row>
    <row r="388" spans="1:10" ht="14.25" x14ac:dyDescent="0.2">
      <c r="A388" s="2"/>
      <c r="B388" s="2"/>
      <c r="C388" s="2"/>
      <c r="D388" s="2"/>
      <c r="E388" s="2"/>
      <c r="F388" s="2"/>
      <c r="G388" s="2"/>
      <c r="H388" s="2"/>
      <c r="I388" s="2"/>
      <c r="J388" s="2"/>
    </row>
    <row r="389" spans="1:10" ht="14.25" x14ac:dyDescent="0.2">
      <c r="A389" s="2"/>
      <c r="B389" s="2"/>
      <c r="C389" s="2"/>
      <c r="D389" s="2"/>
      <c r="E389" s="2"/>
      <c r="F389" s="2"/>
      <c r="G389" s="2"/>
      <c r="H389" s="2"/>
      <c r="I389" s="2"/>
      <c r="J389" s="2"/>
    </row>
    <row r="390" spans="1:10" ht="14.25" x14ac:dyDescent="0.2">
      <c r="A390" s="2"/>
      <c r="B390" s="2"/>
      <c r="C390" s="2"/>
      <c r="D390" s="2"/>
      <c r="E390" s="2"/>
      <c r="F390" s="2"/>
      <c r="G390" s="2"/>
      <c r="H390" s="2"/>
      <c r="I390" s="2"/>
      <c r="J390" s="2"/>
    </row>
    <row r="391" spans="1:10" ht="14.25" x14ac:dyDescent="0.2">
      <c r="A391" s="2"/>
      <c r="B391" s="2"/>
      <c r="C391" s="2"/>
      <c r="D391" s="2"/>
      <c r="E391" s="2"/>
      <c r="F391" s="2"/>
      <c r="G391" s="2"/>
      <c r="H391" s="2"/>
      <c r="I391" s="2"/>
      <c r="J391" s="2"/>
    </row>
    <row r="392" spans="1:10" ht="14.25" x14ac:dyDescent="0.2">
      <c r="A392" s="2"/>
      <c r="B392" s="2"/>
      <c r="C392" s="2"/>
      <c r="D392" s="2"/>
      <c r="E392" s="2"/>
      <c r="F392" s="2"/>
      <c r="G392" s="2"/>
      <c r="H392" s="2"/>
      <c r="I392" s="2"/>
      <c r="J392" s="2"/>
    </row>
    <row r="393" spans="1:10" ht="14.25" x14ac:dyDescent="0.2">
      <c r="A393" s="2"/>
      <c r="B393" s="2"/>
      <c r="C393" s="2"/>
      <c r="D393" s="2"/>
      <c r="E393" s="2"/>
      <c r="F393" s="2"/>
      <c r="G393" s="2"/>
      <c r="H393" s="2"/>
      <c r="I393" s="2"/>
      <c r="J393" s="2"/>
    </row>
    <row r="394" spans="1:10" ht="14.25" x14ac:dyDescent="0.2">
      <c r="A394" s="2"/>
      <c r="B394" s="2"/>
      <c r="C394" s="2"/>
      <c r="D394" s="2"/>
      <c r="E394" s="2"/>
      <c r="F394" s="2"/>
      <c r="G394" s="2"/>
      <c r="H394" s="2"/>
      <c r="I394" s="2"/>
      <c r="J394" s="2"/>
    </row>
    <row r="395" spans="1:10" ht="14.25" x14ac:dyDescent="0.2">
      <c r="A395" s="2"/>
      <c r="B395" s="2"/>
      <c r="C395" s="2"/>
      <c r="D395" s="2"/>
      <c r="E395" s="2"/>
      <c r="F395" s="2"/>
      <c r="G395" s="2"/>
      <c r="H395" s="2"/>
      <c r="I395" s="2"/>
      <c r="J395" s="2"/>
    </row>
    <row r="396" spans="1:10" ht="14.25" x14ac:dyDescent="0.2">
      <c r="A396" s="2"/>
      <c r="B396" s="2"/>
      <c r="C396" s="2"/>
      <c r="D396" s="2"/>
      <c r="E396" s="2"/>
      <c r="F396" s="2"/>
      <c r="G396" s="2"/>
      <c r="H396" s="2"/>
      <c r="I396" s="2"/>
      <c r="J396" s="2"/>
    </row>
    <row r="397" spans="1:10" ht="14.25" x14ac:dyDescent="0.2">
      <c r="A397" s="2"/>
      <c r="B397" s="2"/>
      <c r="C397" s="2"/>
      <c r="D397" s="2"/>
      <c r="E397" s="2"/>
      <c r="F397" s="2"/>
      <c r="G397" s="2"/>
      <c r="H397" s="2"/>
      <c r="I397" s="2"/>
      <c r="J397" s="2"/>
    </row>
    <row r="398" spans="1:10" ht="14.25" x14ac:dyDescent="0.2">
      <c r="A398" s="2"/>
      <c r="B398" s="2"/>
      <c r="C398" s="2"/>
      <c r="D398" s="2"/>
      <c r="E398" s="2"/>
      <c r="F398" s="2"/>
      <c r="G398" s="2"/>
      <c r="H398" s="2"/>
      <c r="I398" s="2"/>
      <c r="J398" s="2"/>
    </row>
    <row r="399" spans="1:10" ht="14.25" x14ac:dyDescent="0.2">
      <c r="A399" s="2"/>
      <c r="B399" s="2"/>
      <c r="C399" s="2"/>
      <c r="D399" s="2"/>
      <c r="E399" s="2"/>
      <c r="F399" s="2"/>
      <c r="G399" s="2"/>
      <c r="H399" s="2"/>
      <c r="I399" s="2"/>
      <c r="J399" s="2"/>
    </row>
    <row r="400" spans="1:10" ht="14.25" x14ac:dyDescent="0.2">
      <c r="A400" s="2"/>
      <c r="B400" s="2"/>
      <c r="C400" s="2"/>
      <c r="D400" s="2"/>
      <c r="E400" s="2"/>
      <c r="F400" s="2"/>
      <c r="G400" s="2"/>
      <c r="H400" s="2"/>
      <c r="I400" s="2"/>
      <c r="J400" s="2"/>
    </row>
    <row r="401" spans="1:10" ht="14.25" x14ac:dyDescent="0.2">
      <c r="A401" s="2"/>
      <c r="B401" s="2"/>
      <c r="C401" s="2"/>
      <c r="D401" s="2"/>
      <c r="E401" s="2"/>
      <c r="F401" s="2"/>
      <c r="G401" s="2"/>
      <c r="H401" s="2"/>
      <c r="I401" s="2"/>
      <c r="J401" s="2"/>
    </row>
    <row r="402" spans="1:10" ht="14.25" x14ac:dyDescent="0.2">
      <c r="A402" s="2"/>
      <c r="B402" s="2"/>
      <c r="C402" s="2"/>
      <c r="D402" s="2"/>
      <c r="E402" s="2"/>
      <c r="F402" s="2"/>
      <c r="G402" s="2"/>
      <c r="H402" s="2"/>
      <c r="I402" s="2"/>
      <c r="J402" s="2"/>
    </row>
    <row r="403" spans="1:10" ht="14.25" x14ac:dyDescent="0.2">
      <c r="A403" s="2"/>
      <c r="B403" s="2"/>
      <c r="C403" s="2"/>
      <c r="D403" s="2"/>
      <c r="E403" s="2"/>
      <c r="F403" s="2"/>
      <c r="G403" s="2"/>
      <c r="H403" s="2"/>
      <c r="I403" s="2"/>
      <c r="J403" s="2"/>
    </row>
    <row r="404" spans="1:10" ht="14.25" x14ac:dyDescent="0.2">
      <c r="A404" s="2"/>
      <c r="B404" s="2"/>
      <c r="C404" s="2"/>
      <c r="D404" s="2"/>
      <c r="E404" s="2"/>
      <c r="F404" s="2"/>
      <c r="G404" s="2"/>
      <c r="H404" s="2"/>
      <c r="I404" s="2"/>
      <c r="J404" s="2"/>
    </row>
    <row r="405" spans="1:10" ht="14.25" x14ac:dyDescent="0.2">
      <c r="A405" s="2"/>
      <c r="B405" s="2"/>
      <c r="C405" s="2"/>
      <c r="D405" s="2"/>
      <c r="E405" s="2"/>
      <c r="F405" s="2"/>
      <c r="G405" s="2"/>
      <c r="H405" s="2"/>
      <c r="I405" s="2"/>
      <c r="J405" s="2"/>
    </row>
    <row r="406" spans="1:10" ht="14.25" x14ac:dyDescent="0.2">
      <c r="A406" s="2"/>
      <c r="B406" s="2"/>
      <c r="C406" s="2"/>
      <c r="D406" s="2"/>
      <c r="E406" s="2"/>
      <c r="F406" s="2"/>
      <c r="G406" s="2"/>
      <c r="H406" s="2"/>
      <c r="I406" s="2"/>
      <c r="J406" s="2"/>
    </row>
    <row r="407" spans="1:10" ht="14.25" x14ac:dyDescent="0.2">
      <c r="A407" s="2"/>
      <c r="B407" s="2"/>
      <c r="C407" s="2"/>
      <c r="D407" s="2"/>
      <c r="E407" s="2"/>
      <c r="F407" s="2"/>
      <c r="G407" s="2"/>
      <c r="H407" s="2"/>
      <c r="I407" s="2"/>
      <c r="J407" s="2"/>
    </row>
    <row r="408" spans="1:10" ht="14.25" x14ac:dyDescent="0.2">
      <c r="A408" s="2"/>
      <c r="B408" s="2"/>
      <c r="C408" s="2"/>
      <c r="D408" s="2"/>
      <c r="E408" s="2"/>
      <c r="F408" s="2"/>
      <c r="G408" s="2"/>
      <c r="H408" s="2"/>
      <c r="I408" s="2"/>
      <c r="J408" s="2"/>
    </row>
    <row r="409" spans="1:10" ht="14.25" x14ac:dyDescent="0.2">
      <c r="A409" s="2"/>
      <c r="B409" s="2"/>
      <c r="C409" s="2"/>
      <c r="D409" s="2"/>
      <c r="E409" s="2"/>
      <c r="F409" s="2"/>
      <c r="G409" s="2"/>
      <c r="H409" s="2"/>
      <c r="I409" s="2"/>
      <c r="J409" s="2"/>
    </row>
    <row r="410" spans="1:10" ht="14.25" x14ac:dyDescent="0.2">
      <c r="A410" s="2"/>
      <c r="B410" s="2"/>
      <c r="C410" s="2"/>
      <c r="D410" s="2"/>
      <c r="E410" s="2"/>
      <c r="F410" s="2"/>
      <c r="G410" s="2"/>
      <c r="H410" s="2"/>
      <c r="I410" s="2"/>
      <c r="J410" s="2"/>
    </row>
    <row r="411" spans="1:10" ht="14.25" x14ac:dyDescent="0.2">
      <c r="A411" s="2"/>
      <c r="B411" s="2"/>
      <c r="C411" s="2"/>
      <c r="D411" s="2"/>
      <c r="E411" s="2"/>
      <c r="F411" s="2"/>
      <c r="G411" s="2"/>
      <c r="H411" s="2"/>
      <c r="I411" s="2"/>
      <c r="J411" s="2"/>
    </row>
    <row r="412" spans="1:10" ht="14.25" x14ac:dyDescent="0.2">
      <c r="A412" s="2"/>
      <c r="B412" s="2"/>
      <c r="C412" s="2"/>
      <c r="D412" s="2"/>
      <c r="E412" s="2"/>
      <c r="F412" s="2"/>
      <c r="G412" s="2"/>
      <c r="H412" s="2"/>
      <c r="I412" s="2"/>
      <c r="J412" s="2"/>
    </row>
    <row r="413" spans="1:10" ht="14.25" x14ac:dyDescent="0.2">
      <c r="A413" s="2"/>
      <c r="B413" s="2"/>
      <c r="C413" s="2"/>
      <c r="D413" s="2"/>
      <c r="E413" s="2"/>
      <c r="F413" s="2"/>
      <c r="G413" s="2"/>
      <c r="H413" s="2"/>
      <c r="I413" s="2"/>
      <c r="J413" s="2"/>
    </row>
    <row r="414" spans="1:10" ht="14.25" x14ac:dyDescent="0.2">
      <c r="A414" s="2"/>
      <c r="B414" s="2"/>
      <c r="C414" s="2"/>
      <c r="D414" s="2"/>
      <c r="E414" s="2"/>
      <c r="F414" s="2"/>
      <c r="G414" s="2"/>
      <c r="H414" s="2"/>
      <c r="I414" s="2"/>
      <c r="J414" s="2"/>
    </row>
    <row r="415" spans="1:10" ht="14.25" x14ac:dyDescent="0.2">
      <c r="A415" s="2"/>
      <c r="B415" s="2"/>
      <c r="C415" s="2"/>
      <c r="D415" s="2"/>
      <c r="E415" s="2"/>
      <c r="F415" s="2"/>
      <c r="G415" s="2"/>
      <c r="H415" s="2"/>
      <c r="I415" s="2"/>
      <c r="J415" s="2"/>
    </row>
    <row r="416" spans="1:10" ht="14.25" x14ac:dyDescent="0.2">
      <c r="A416" s="2"/>
      <c r="B416" s="2"/>
      <c r="C416" s="2"/>
      <c r="D416" s="2"/>
      <c r="E416" s="2"/>
      <c r="F416" s="2"/>
      <c r="G416" s="2"/>
      <c r="H416" s="2"/>
      <c r="I416" s="2"/>
      <c r="J416" s="2"/>
    </row>
    <row r="417" spans="1:10" ht="14.25" x14ac:dyDescent="0.2">
      <c r="A417" s="2"/>
      <c r="B417" s="2"/>
      <c r="C417" s="2"/>
      <c r="D417" s="2"/>
      <c r="E417" s="2"/>
      <c r="F417" s="2"/>
      <c r="G417" s="2"/>
      <c r="H417" s="2"/>
      <c r="I417" s="2"/>
      <c r="J417" s="2"/>
    </row>
    <row r="418" spans="1:10" ht="14.25" x14ac:dyDescent="0.2">
      <c r="A418" s="2"/>
      <c r="B418" s="2"/>
      <c r="C418" s="2"/>
      <c r="D418" s="2"/>
      <c r="E418" s="2"/>
      <c r="F418" s="2"/>
      <c r="G418" s="2"/>
      <c r="H418" s="2"/>
      <c r="I418" s="2"/>
      <c r="J418" s="2"/>
    </row>
    <row r="419" spans="1:10" ht="14.25" x14ac:dyDescent="0.2">
      <c r="A419" s="2"/>
      <c r="B419" s="2"/>
      <c r="C419" s="2"/>
      <c r="D419" s="2"/>
      <c r="E419" s="2"/>
      <c r="F419" s="2"/>
      <c r="G419" s="2"/>
      <c r="H419" s="2"/>
      <c r="I419" s="2"/>
      <c r="J419" s="2"/>
    </row>
    <row r="420" spans="1:10" ht="14.25" x14ac:dyDescent="0.2">
      <c r="A420" s="2"/>
      <c r="B420" s="2"/>
      <c r="C420" s="2"/>
      <c r="D420" s="2"/>
      <c r="E420" s="2"/>
      <c r="F420" s="2"/>
      <c r="G420" s="2"/>
      <c r="H420" s="2"/>
      <c r="I420" s="2"/>
      <c r="J420" s="2"/>
    </row>
    <row r="421" spans="1:10" ht="14.25" x14ac:dyDescent="0.2">
      <c r="A421" s="2"/>
      <c r="B421" s="2"/>
      <c r="C421" s="2"/>
      <c r="D421" s="2"/>
      <c r="E421" s="2"/>
      <c r="F421" s="2"/>
      <c r="G421" s="2"/>
      <c r="H421" s="2"/>
      <c r="I421" s="2"/>
      <c r="J421" s="2"/>
    </row>
    <row r="422" spans="1:10" ht="14.25" x14ac:dyDescent="0.2">
      <c r="A422" s="2"/>
      <c r="B422" s="2"/>
      <c r="C422" s="2"/>
      <c r="D422" s="2"/>
      <c r="E422" s="2"/>
      <c r="F422" s="2"/>
      <c r="G422" s="2"/>
      <c r="H422" s="2"/>
      <c r="I422" s="2"/>
      <c r="J422" s="2"/>
    </row>
    <row r="423" spans="1:10" ht="14.25" x14ac:dyDescent="0.2">
      <c r="A423" s="2"/>
      <c r="B423" s="2"/>
      <c r="C423" s="2"/>
      <c r="D423" s="2"/>
      <c r="E423" s="2"/>
      <c r="F423" s="2"/>
      <c r="G423" s="2"/>
      <c r="H423" s="2"/>
      <c r="I423" s="2"/>
      <c r="J423" s="2"/>
    </row>
    <row r="424" spans="1:10" ht="14.25" x14ac:dyDescent="0.2">
      <c r="A424" s="2"/>
      <c r="B424" s="2"/>
      <c r="C424" s="2"/>
      <c r="D424" s="2"/>
      <c r="E424" s="2"/>
      <c r="F424" s="2"/>
      <c r="G424" s="2"/>
      <c r="H424" s="2"/>
      <c r="I424" s="2"/>
      <c r="J424" s="2"/>
    </row>
    <row r="425" spans="1:10" ht="14.25" x14ac:dyDescent="0.2">
      <c r="A425" s="2"/>
      <c r="B425" s="2"/>
      <c r="C425" s="2"/>
      <c r="D425" s="2"/>
      <c r="E425" s="2"/>
      <c r="F425" s="2"/>
      <c r="G425" s="2"/>
      <c r="H425" s="2"/>
      <c r="I425" s="2"/>
      <c r="J425" s="2"/>
    </row>
    <row r="426" spans="1:10" ht="14.25" x14ac:dyDescent="0.2">
      <c r="A426" s="2"/>
      <c r="B426" s="2"/>
      <c r="C426" s="2"/>
      <c r="D426" s="2"/>
      <c r="E426" s="2"/>
      <c r="F426" s="2"/>
      <c r="G426" s="2"/>
      <c r="H426" s="2"/>
      <c r="I426" s="2"/>
      <c r="J426" s="2"/>
    </row>
    <row r="427" spans="1:10" ht="14.25" x14ac:dyDescent="0.2">
      <c r="A427" s="2"/>
      <c r="B427" s="2"/>
      <c r="C427" s="2"/>
      <c r="D427" s="2"/>
      <c r="E427" s="2"/>
      <c r="F427" s="2"/>
      <c r="G427" s="2"/>
      <c r="H427" s="2"/>
      <c r="I427" s="2"/>
      <c r="J427" s="2"/>
    </row>
    <row r="428" spans="1:10" ht="14.25" x14ac:dyDescent="0.2">
      <c r="A428" s="2"/>
      <c r="B428" s="2"/>
      <c r="C428" s="2"/>
      <c r="D428" s="2"/>
      <c r="E428" s="2"/>
      <c r="F428" s="2"/>
      <c r="G428" s="2"/>
      <c r="H428" s="2"/>
      <c r="I428" s="2"/>
      <c r="J428" s="2"/>
    </row>
    <row r="429" spans="1:10" ht="14.25" x14ac:dyDescent="0.2">
      <c r="A429" s="2"/>
      <c r="B429" s="2"/>
      <c r="C429" s="2"/>
      <c r="D429" s="2"/>
      <c r="E429" s="2"/>
      <c r="F429" s="2"/>
      <c r="G429" s="2"/>
      <c r="H429" s="2"/>
      <c r="I429" s="2"/>
      <c r="J429" s="2"/>
    </row>
    <row r="430" spans="1:10" ht="14.25" x14ac:dyDescent="0.2">
      <c r="A430" s="2"/>
      <c r="B430" s="2"/>
      <c r="C430" s="2"/>
      <c r="D430" s="2"/>
      <c r="E430" s="2"/>
      <c r="F430" s="2"/>
      <c r="G430" s="2"/>
      <c r="H430" s="2"/>
      <c r="I430" s="2"/>
      <c r="J430" s="2"/>
    </row>
    <row r="431" spans="1:10" ht="14.25" x14ac:dyDescent="0.2">
      <c r="A431" s="2"/>
      <c r="B431" s="2"/>
      <c r="C431" s="2"/>
      <c r="D431" s="2"/>
      <c r="E431" s="2"/>
      <c r="F431" s="2"/>
      <c r="G431" s="2"/>
      <c r="H431" s="2"/>
      <c r="I431" s="2"/>
      <c r="J431" s="2"/>
    </row>
    <row r="432" spans="1:10" ht="14.25" x14ac:dyDescent="0.2">
      <c r="A432" s="2"/>
      <c r="B432" s="2"/>
      <c r="C432" s="2"/>
      <c r="D432" s="2"/>
      <c r="E432" s="2"/>
      <c r="F432" s="2"/>
      <c r="G432" s="2"/>
      <c r="H432" s="2"/>
      <c r="I432" s="2"/>
      <c r="J432" s="2"/>
    </row>
    <row r="433" spans="1:10" ht="14.25" x14ac:dyDescent="0.2">
      <c r="A433" s="2"/>
      <c r="B433" s="2"/>
      <c r="C433" s="2"/>
      <c r="D433" s="2"/>
      <c r="E433" s="2"/>
      <c r="F433" s="2"/>
      <c r="G433" s="2"/>
      <c r="H433" s="2"/>
      <c r="I433" s="2"/>
      <c r="J433" s="2"/>
    </row>
    <row r="434" spans="1:10" ht="14.25" x14ac:dyDescent="0.2">
      <c r="A434" s="2"/>
      <c r="B434" s="2"/>
      <c r="C434" s="2"/>
      <c r="D434" s="2"/>
      <c r="E434" s="2"/>
      <c r="F434" s="2"/>
      <c r="G434" s="2"/>
      <c r="H434" s="2"/>
      <c r="I434" s="2"/>
      <c r="J434" s="2"/>
    </row>
    <row r="435" spans="1:10" ht="14.25" x14ac:dyDescent="0.2">
      <c r="A435" s="2"/>
      <c r="B435" s="2"/>
      <c r="C435" s="2"/>
      <c r="D435" s="2"/>
      <c r="E435" s="2"/>
      <c r="F435" s="2"/>
      <c r="G435" s="2"/>
      <c r="H435" s="2"/>
      <c r="I435" s="2"/>
      <c r="J435" s="2"/>
    </row>
    <row r="436" spans="1:10" ht="14.25" x14ac:dyDescent="0.2">
      <c r="A436" s="2"/>
      <c r="B436" s="2"/>
      <c r="C436" s="2"/>
      <c r="D436" s="2"/>
      <c r="E436" s="2"/>
      <c r="F436" s="2"/>
      <c r="G436" s="2"/>
      <c r="H436" s="2"/>
      <c r="I436" s="2"/>
      <c r="J436" s="2"/>
    </row>
    <row r="437" spans="1:10" ht="14.25" x14ac:dyDescent="0.2">
      <c r="A437" s="2"/>
      <c r="B437" s="2"/>
      <c r="C437" s="2"/>
      <c r="D437" s="2"/>
      <c r="E437" s="2"/>
      <c r="F437" s="2"/>
      <c r="G437" s="2"/>
      <c r="H437" s="2"/>
      <c r="I437" s="2"/>
      <c r="J437" s="2"/>
    </row>
    <row r="438" spans="1:10" ht="14.25" x14ac:dyDescent="0.2">
      <c r="A438" s="2"/>
      <c r="B438" s="2"/>
      <c r="C438" s="2"/>
      <c r="D438" s="2"/>
      <c r="E438" s="2"/>
      <c r="F438" s="2"/>
      <c r="G438" s="2"/>
      <c r="H438" s="2"/>
      <c r="I438" s="2"/>
      <c r="J438" s="2"/>
    </row>
    <row r="439" spans="1:10" ht="14.25" x14ac:dyDescent="0.2">
      <c r="A439" s="2"/>
      <c r="B439" s="2"/>
      <c r="C439" s="2"/>
      <c r="D439" s="2"/>
      <c r="E439" s="2"/>
      <c r="F439" s="2"/>
      <c r="G439" s="2"/>
      <c r="H439" s="2"/>
      <c r="I439" s="2"/>
      <c r="J439" s="2"/>
    </row>
    <row r="440" spans="1:10" ht="14.25" x14ac:dyDescent="0.2">
      <c r="A440" s="2"/>
      <c r="B440" s="2"/>
      <c r="C440" s="2"/>
      <c r="D440" s="2"/>
      <c r="E440" s="2"/>
      <c r="F440" s="2"/>
      <c r="G440" s="2"/>
      <c r="H440" s="2"/>
      <c r="I440" s="2"/>
      <c r="J440" s="2"/>
    </row>
    <row r="441" spans="1:10" ht="14.25" x14ac:dyDescent="0.2">
      <c r="A441" s="2"/>
      <c r="B441" s="2"/>
      <c r="C441" s="2"/>
      <c r="D441" s="2"/>
      <c r="E441" s="2"/>
      <c r="F441" s="2"/>
      <c r="G441" s="2"/>
      <c r="H441" s="2"/>
      <c r="I441" s="2"/>
      <c r="J441" s="2"/>
    </row>
    <row r="442" spans="1:10" ht="14.25" x14ac:dyDescent="0.2">
      <c r="A442" s="2"/>
      <c r="B442" s="2"/>
      <c r="C442" s="2"/>
      <c r="D442" s="2"/>
      <c r="E442" s="2"/>
      <c r="F442" s="2"/>
      <c r="G442" s="2"/>
      <c r="H442" s="2"/>
      <c r="I442" s="2"/>
      <c r="J442" s="2"/>
    </row>
    <row r="443" spans="1:10" ht="14.25" x14ac:dyDescent="0.2">
      <c r="A443" s="2"/>
      <c r="B443" s="2"/>
      <c r="C443" s="2"/>
      <c r="D443" s="2"/>
      <c r="E443" s="2"/>
      <c r="F443" s="2"/>
      <c r="G443" s="2"/>
      <c r="H443" s="2"/>
      <c r="I443" s="2"/>
      <c r="J443" s="2"/>
    </row>
    <row r="444" spans="1:10" ht="14.25" x14ac:dyDescent="0.2">
      <c r="A444" s="2"/>
      <c r="B444" s="2"/>
      <c r="C444" s="2"/>
      <c r="D444" s="2"/>
      <c r="E444" s="2"/>
      <c r="F444" s="2"/>
      <c r="G444" s="2"/>
      <c r="H444" s="2"/>
      <c r="I444" s="2"/>
      <c r="J444" s="2"/>
    </row>
    <row r="445" spans="1:10" ht="14.25" x14ac:dyDescent="0.2">
      <c r="A445" s="2"/>
      <c r="B445" s="2"/>
      <c r="C445" s="2"/>
      <c r="D445" s="2"/>
      <c r="E445" s="2"/>
      <c r="F445" s="2"/>
      <c r="G445" s="2"/>
      <c r="H445" s="2"/>
      <c r="I445" s="2"/>
      <c r="J445" s="2"/>
    </row>
    <row r="446" spans="1:10" ht="14.25" x14ac:dyDescent="0.2">
      <c r="A446" s="2"/>
      <c r="B446" s="2"/>
      <c r="C446" s="2"/>
      <c r="D446" s="2"/>
      <c r="E446" s="2"/>
      <c r="F446" s="2"/>
      <c r="G446" s="2"/>
      <c r="H446" s="2"/>
      <c r="I446" s="2"/>
      <c r="J446" s="2"/>
    </row>
    <row r="447" spans="1:10" ht="14.25" x14ac:dyDescent="0.2">
      <c r="A447" s="2"/>
      <c r="B447" s="2"/>
      <c r="C447" s="2"/>
      <c r="D447" s="2"/>
      <c r="E447" s="2"/>
      <c r="F447" s="2"/>
      <c r="G447" s="2"/>
      <c r="H447" s="2"/>
      <c r="I447" s="2"/>
      <c r="J447" s="2"/>
    </row>
    <row r="448" spans="1:10" ht="14.25" x14ac:dyDescent="0.2">
      <c r="A448" s="2"/>
      <c r="B448" s="2"/>
      <c r="C448" s="2"/>
      <c r="D448" s="2"/>
      <c r="E448" s="2"/>
      <c r="F448" s="2"/>
      <c r="G448" s="2"/>
      <c r="H448" s="2"/>
      <c r="I448" s="2"/>
      <c r="J448" s="2"/>
    </row>
    <row r="449" spans="1:10" ht="14.25" x14ac:dyDescent="0.2">
      <c r="A449" s="2"/>
      <c r="B449" s="2"/>
      <c r="C449" s="2"/>
      <c r="D449" s="2"/>
      <c r="E449" s="2"/>
      <c r="F449" s="2"/>
      <c r="G449" s="2"/>
      <c r="H449" s="2"/>
      <c r="I449" s="2"/>
      <c r="J449" s="2"/>
    </row>
    <row r="450" spans="1:10" ht="14.25" x14ac:dyDescent="0.2">
      <c r="A450" s="2"/>
      <c r="B450" s="2"/>
      <c r="C450" s="2"/>
      <c r="D450" s="2"/>
      <c r="E450" s="2"/>
      <c r="F450" s="2"/>
      <c r="G450" s="2"/>
      <c r="H450" s="2"/>
      <c r="I450" s="2"/>
      <c r="J450" s="2"/>
    </row>
    <row r="451" spans="1:10" ht="14.25" x14ac:dyDescent="0.2">
      <c r="A451" s="2"/>
      <c r="B451" s="2"/>
      <c r="C451" s="2"/>
      <c r="D451" s="2"/>
      <c r="E451" s="2"/>
      <c r="F451" s="2"/>
      <c r="G451" s="2"/>
      <c r="H451" s="2"/>
      <c r="I451" s="2"/>
      <c r="J451" s="2"/>
    </row>
    <row r="452" spans="1:10" ht="14.25" x14ac:dyDescent="0.2">
      <c r="A452" s="2"/>
      <c r="B452" s="2"/>
      <c r="C452" s="2"/>
      <c r="D452" s="2"/>
      <c r="E452" s="2"/>
      <c r="F452" s="2"/>
      <c r="G452" s="2"/>
      <c r="H452" s="2"/>
      <c r="I452" s="2"/>
      <c r="J452" s="2"/>
    </row>
    <row r="453" spans="1:10" ht="14.25" x14ac:dyDescent="0.2">
      <c r="A453" s="2"/>
      <c r="B453" s="2"/>
      <c r="C453" s="2"/>
      <c r="D453" s="2"/>
      <c r="E453" s="2"/>
      <c r="F453" s="2"/>
      <c r="G453" s="2"/>
      <c r="H453" s="2"/>
      <c r="I453" s="2"/>
      <c r="J453" s="2"/>
    </row>
    <row r="454" spans="1:10" ht="14.25" x14ac:dyDescent="0.2">
      <c r="A454" s="2"/>
      <c r="B454" s="2"/>
      <c r="C454" s="2"/>
      <c r="D454" s="2"/>
      <c r="E454" s="2"/>
      <c r="F454" s="2"/>
      <c r="G454" s="2"/>
      <c r="H454" s="2"/>
      <c r="I454" s="2"/>
      <c r="J454" s="2"/>
    </row>
    <row r="455" spans="1:10" ht="14.25" x14ac:dyDescent="0.2">
      <c r="A455" s="2"/>
      <c r="B455" s="2"/>
      <c r="C455" s="2"/>
      <c r="D455" s="2"/>
      <c r="E455" s="2"/>
      <c r="F455" s="2"/>
      <c r="G455" s="2"/>
      <c r="H455" s="2"/>
      <c r="I455" s="2"/>
      <c r="J455" s="2"/>
    </row>
    <row r="456" spans="1:10" ht="14.25" x14ac:dyDescent="0.2">
      <c r="A456" s="2"/>
      <c r="B456" s="2"/>
      <c r="C456" s="2"/>
      <c r="D456" s="2"/>
      <c r="E456" s="2"/>
      <c r="F456" s="2"/>
      <c r="G456" s="2"/>
      <c r="H456" s="2"/>
      <c r="I456" s="2"/>
      <c r="J456" s="2"/>
    </row>
    <row r="457" spans="1:10" ht="14.25" x14ac:dyDescent="0.2">
      <c r="A457" s="2"/>
      <c r="B457" s="2"/>
      <c r="C457" s="2"/>
      <c r="D457" s="2"/>
      <c r="E457" s="2"/>
      <c r="F457" s="2"/>
      <c r="G457" s="2"/>
      <c r="H457" s="2"/>
      <c r="I457" s="2"/>
      <c r="J457" s="2"/>
    </row>
    <row r="458" spans="1:10" ht="14.25" x14ac:dyDescent="0.2">
      <c r="A458" s="2"/>
      <c r="B458" s="2"/>
      <c r="C458" s="2"/>
      <c r="D458" s="2"/>
      <c r="E458" s="2"/>
      <c r="F458" s="2"/>
      <c r="G458" s="2"/>
      <c r="H458" s="2"/>
      <c r="I458" s="2"/>
      <c r="J458" s="2"/>
    </row>
    <row r="459" spans="1:10" ht="14.25" x14ac:dyDescent="0.2">
      <c r="A459" s="2"/>
      <c r="B459" s="2"/>
      <c r="C459" s="2"/>
      <c r="D459" s="2"/>
      <c r="E459" s="2"/>
      <c r="F459" s="2"/>
      <c r="G459" s="2"/>
      <c r="H459" s="2"/>
      <c r="I459" s="2"/>
      <c r="J459" s="2"/>
    </row>
    <row r="460" spans="1:10" ht="14.25" x14ac:dyDescent="0.2">
      <c r="A460" s="2"/>
      <c r="B460" s="2"/>
      <c r="C460" s="2"/>
      <c r="D460" s="2"/>
      <c r="E460" s="2"/>
      <c r="F460" s="2"/>
      <c r="G460" s="2"/>
      <c r="H460" s="2"/>
      <c r="I460" s="2"/>
      <c r="J460" s="2"/>
    </row>
    <row r="461" spans="1:10" ht="14.25" x14ac:dyDescent="0.2">
      <c r="A461" s="2"/>
      <c r="B461" s="2"/>
      <c r="C461" s="2"/>
      <c r="D461" s="2"/>
      <c r="E461" s="2"/>
      <c r="F461" s="2"/>
      <c r="G461" s="2"/>
      <c r="H461" s="2"/>
      <c r="I461" s="2"/>
      <c r="J461" s="2"/>
    </row>
    <row r="462" spans="1:10" ht="14.25" x14ac:dyDescent="0.2">
      <c r="A462" s="2"/>
      <c r="B462" s="2"/>
      <c r="C462" s="2"/>
      <c r="D462" s="2"/>
      <c r="E462" s="2"/>
      <c r="F462" s="2"/>
      <c r="G462" s="2"/>
      <c r="H462" s="2"/>
      <c r="I462" s="2"/>
      <c r="J462" s="2"/>
    </row>
    <row r="463" spans="1:10" ht="14.25" x14ac:dyDescent="0.2">
      <c r="A463" s="2"/>
      <c r="B463" s="2"/>
      <c r="C463" s="2"/>
      <c r="D463" s="2"/>
      <c r="E463" s="2"/>
      <c r="F463" s="2"/>
      <c r="G463" s="2"/>
      <c r="H463" s="2"/>
      <c r="I463" s="2"/>
      <c r="J463" s="2"/>
    </row>
    <row r="464" spans="1:10" ht="14.25" x14ac:dyDescent="0.2">
      <c r="A464" s="2"/>
      <c r="B464" s="2"/>
      <c r="C464" s="2"/>
      <c r="D464" s="2"/>
      <c r="E464" s="2"/>
      <c r="F464" s="2"/>
      <c r="G464" s="2"/>
      <c r="H464" s="2"/>
      <c r="I464" s="2"/>
      <c r="J464" s="2"/>
    </row>
    <row r="465" spans="1:10" ht="14.25" x14ac:dyDescent="0.2">
      <c r="A465" s="2"/>
      <c r="B465" s="2"/>
      <c r="C465" s="2"/>
      <c r="D465" s="2"/>
      <c r="E465" s="2"/>
      <c r="F465" s="2"/>
      <c r="G465" s="2"/>
      <c r="H465" s="2"/>
      <c r="I465" s="2"/>
      <c r="J465" s="2"/>
    </row>
    <row r="466" spans="1:10" ht="14.25" x14ac:dyDescent="0.2">
      <c r="G466" s="2"/>
      <c r="J466" s="2"/>
    </row>
  </sheetData>
  <sheetProtection sheet="1"/>
  <customSheetViews>
    <customSheetView guid="{B4F4D360-2808-44EE-BFF6-FDAA3D1F964B}" scale="110" showPageBreaks="1" showGridLines="0" showRowCol="0">
      <selection activeCell="C30" sqref="C30"/>
      <pageMargins left="0.94488188976377963" right="0.27559055118110237" top="1.299212598425197" bottom="0.6692913385826772" header="1.1023622047244095" footer="0.43307086614173229"/>
      <pageSetup paperSize="9" orientation="portrait" r:id="rId1"/>
      <headerFooter differentFirst="1" alignWithMargins="0">
        <oddHeader xml:space="preserve">&amp;R&amp;"Arial,Standard"&amp;9Gründungsplanung
 </oddHeader>
        <oddFooter>&amp;L&amp;"Arial,Standard"&amp;9Bereitgestellt vom Portal www.selbstaendig-im-handwerk.de&amp;R&amp;"Arial,Standard"&amp;9&amp;P</oddFooter>
      </headerFooter>
    </customSheetView>
  </customSheetViews>
  <mergeCells count="2">
    <mergeCell ref="A1:J1"/>
    <mergeCell ref="A30:J30"/>
  </mergeCells>
  <phoneticPr fontId="0" type="noConversion"/>
  <pageMargins left="0.7" right="0.7" top="0.78740157499999996" bottom="0.78740157499999996" header="0.3" footer="0.3"/>
  <pageSetup paperSize="9" orientation="portrait"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codeName="Tabelle13"/>
  <dimension ref="A1:R60"/>
  <sheetViews>
    <sheetView showGridLines="0" showRowColHeaders="0" view="pageLayout" topLeftCell="A10" zoomScale="140" zoomScaleNormal="130" zoomScalePageLayoutView="140" workbookViewId="0">
      <selection activeCell="B37" sqref="B37"/>
    </sheetView>
  </sheetViews>
  <sheetFormatPr baseColWidth="10" defaultColWidth="15.75" defaultRowHeight="12.75" x14ac:dyDescent="0.2"/>
  <cols>
    <col min="1" max="1" width="18.125" style="269" customWidth="1"/>
    <col min="2" max="2" width="10.125" style="269" customWidth="1"/>
    <col min="3" max="3" width="7.875" style="269" customWidth="1"/>
    <col min="4" max="4" width="9.375" style="269" customWidth="1"/>
    <col min="5" max="5" width="10.25" style="269" customWidth="1"/>
    <col min="6" max="6" width="12.75" style="269" customWidth="1"/>
    <col min="7" max="7" width="11.875" style="269" customWidth="1"/>
    <col min="8" max="8" width="4" style="269" customWidth="1"/>
    <col min="9" max="9" width="6.625" style="269" customWidth="1"/>
    <col min="10" max="10" width="17.875" style="269" hidden="1" customWidth="1"/>
    <col min="11" max="11" width="8" style="269" hidden="1" customWidth="1"/>
    <col min="12" max="12" width="6.625" style="269" hidden="1" customWidth="1"/>
    <col min="13" max="15" width="8.625" style="269" hidden="1" customWidth="1"/>
    <col min="16" max="16" width="10.625" style="269" hidden="1" customWidth="1"/>
    <col min="17" max="18" width="6.625" style="269" customWidth="1"/>
    <col min="19" max="22" width="9.75" style="347" customWidth="1"/>
    <col min="23" max="24" width="15.75" style="347"/>
    <col min="25" max="25" width="13" style="347" customWidth="1"/>
    <col min="26" max="26" width="12.75" style="347" customWidth="1"/>
    <col min="27" max="27" width="6.75" style="347" customWidth="1"/>
    <col min="28" max="28" width="11" style="347" customWidth="1"/>
    <col min="29" max="29" width="6.75" style="347" customWidth="1"/>
    <col min="30" max="30" width="14.875" style="347" customWidth="1"/>
    <col min="31" max="33" width="6.75" style="347" customWidth="1"/>
    <col min="34" max="34" width="8.75" style="347" customWidth="1"/>
    <col min="35" max="39" width="6.75" style="347" customWidth="1"/>
    <col min="40" max="40" width="8.75" style="347" customWidth="1"/>
    <col min="41" max="42" width="6.75" style="347" customWidth="1"/>
    <col min="43" max="16384" width="15.75" style="347"/>
  </cols>
  <sheetData>
    <row r="1" spans="1:16" ht="15.75" customHeight="1" thickBot="1" x14ac:dyDescent="0.25">
      <c r="A1" s="370" t="s">
        <v>237</v>
      </c>
      <c r="B1" s="378"/>
      <c r="C1" s="378"/>
      <c r="D1" s="378"/>
      <c r="E1" s="378"/>
      <c r="F1" s="378"/>
      <c r="G1" s="378"/>
    </row>
    <row r="2" spans="1:16" ht="15.75" x14ac:dyDescent="0.2">
      <c r="A2" s="270"/>
      <c r="B2" s="271"/>
      <c r="C2" s="272"/>
      <c r="D2" s="273"/>
      <c r="E2" s="274"/>
      <c r="F2" s="274"/>
      <c r="G2" s="274"/>
    </row>
    <row r="3" spans="1:16" ht="12.95" customHeight="1" x14ac:dyDescent="0.2">
      <c r="A3" s="275" t="s">
        <v>176</v>
      </c>
      <c r="B3" s="271"/>
      <c r="C3" s="272"/>
      <c r="D3" s="273"/>
      <c r="E3" s="274"/>
      <c r="F3" s="274"/>
      <c r="G3" s="274"/>
    </row>
    <row r="4" spans="1:16" ht="12.95" customHeight="1" x14ac:dyDescent="0.2">
      <c r="A4" s="275" t="s">
        <v>177</v>
      </c>
      <c r="B4" s="271"/>
      <c r="C4" s="272"/>
      <c r="D4" s="273"/>
      <c r="E4" s="274"/>
      <c r="F4" s="274"/>
      <c r="G4" s="274"/>
    </row>
    <row r="5" spans="1:16" ht="12.95" customHeight="1" x14ac:dyDescent="0.2">
      <c r="A5" s="275" t="s">
        <v>178</v>
      </c>
      <c r="B5" s="271"/>
      <c r="C5" s="272"/>
      <c r="D5" s="273"/>
      <c r="E5" s="274"/>
      <c r="F5" s="274"/>
      <c r="G5" s="274"/>
    </row>
    <row r="6" spans="1:16" ht="12.95" customHeight="1" x14ac:dyDescent="0.2">
      <c r="A6" s="275"/>
      <c r="B6" s="271"/>
      <c r="C6" s="276"/>
      <c r="D6" s="277"/>
      <c r="E6" s="278"/>
      <c r="F6" s="274"/>
      <c r="G6" s="274"/>
    </row>
    <row r="7" spans="1:16" ht="12.95" customHeight="1" x14ac:dyDescent="0.2">
      <c r="A7" s="270" t="s">
        <v>179</v>
      </c>
      <c r="B7" s="271"/>
      <c r="C7" s="279"/>
      <c r="D7" s="280"/>
      <c r="E7" s="279"/>
      <c r="F7" s="281"/>
      <c r="G7" s="281"/>
    </row>
    <row r="8" spans="1:16" ht="12.95" customHeight="1" x14ac:dyDescent="0.2">
      <c r="A8" s="274"/>
      <c r="B8" s="274"/>
      <c r="C8" s="278"/>
      <c r="D8" s="278"/>
      <c r="E8" s="278"/>
      <c r="F8" s="274"/>
      <c r="G8" s="274"/>
    </row>
    <row r="9" spans="1:16" ht="9.9499999999999993" customHeight="1" x14ac:dyDescent="0.2">
      <c r="A9" s="379" t="s">
        <v>180</v>
      </c>
      <c r="B9" s="283"/>
      <c r="C9" s="283"/>
      <c r="D9" s="284" t="s">
        <v>181</v>
      </c>
      <c r="E9" s="284"/>
      <c r="F9" s="285" t="s">
        <v>182</v>
      </c>
      <c r="G9" s="365" t="s">
        <v>183</v>
      </c>
      <c r="J9" s="379" t="s">
        <v>184</v>
      </c>
      <c r="K9" s="282"/>
      <c r="L9" s="282" t="s">
        <v>185</v>
      </c>
      <c r="M9" s="379" t="s">
        <v>186</v>
      </c>
      <c r="N9" s="282" t="s">
        <v>185</v>
      </c>
      <c r="O9" s="382" t="s">
        <v>187</v>
      </c>
      <c r="P9" s="282" t="s">
        <v>183</v>
      </c>
    </row>
    <row r="10" spans="1:16" ht="9.9499999999999993" customHeight="1" x14ac:dyDescent="0.2">
      <c r="A10" s="379"/>
      <c r="B10" s="283"/>
      <c r="C10" s="283"/>
      <c r="D10" s="286" t="s">
        <v>188</v>
      </c>
      <c r="E10" s="365" t="s">
        <v>189</v>
      </c>
      <c r="F10" s="365" t="s">
        <v>190</v>
      </c>
      <c r="G10" s="365" t="s">
        <v>15</v>
      </c>
      <c r="J10" s="379"/>
      <c r="K10" s="282"/>
      <c r="L10" s="282" t="s">
        <v>191</v>
      </c>
      <c r="M10" s="379"/>
      <c r="N10" s="282" t="s">
        <v>192</v>
      </c>
      <c r="O10" s="383"/>
      <c r="P10" s="282"/>
    </row>
    <row r="11" spans="1:16" ht="12.95" customHeight="1" x14ac:dyDescent="0.2">
      <c r="A11" s="287"/>
      <c r="B11" s="287"/>
      <c r="C11" s="287"/>
      <c r="D11" s="287"/>
      <c r="E11" s="287"/>
      <c r="F11" s="287"/>
      <c r="G11" s="287"/>
      <c r="J11" s="287"/>
      <c r="K11" s="287"/>
      <c r="L11" s="287"/>
      <c r="M11" s="287"/>
      <c r="N11" s="287"/>
      <c r="O11" s="287"/>
      <c r="P11" s="287"/>
    </row>
    <row r="12" spans="1:16" ht="12.95" customHeight="1" x14ac:dyDescent="0.2">
      <c r="A12" s="288" t="str">
        <f>'I - Deckblatt'!D22</f>
        <v>Vorname Name</v>
      </c>
      <c r="B12" s="287"/>
      <c r="C12" s="289">
        <v>1</v>
      </c>
      <c r="D12" s="289">
        <v>0</v>
      </c>
      <c r="E12" s="290">
        <f>D12*C12</f>
        <v>0</v>
      </c>
      <c r="F12" s="291">
        <v>0</v>
      </c>
      <c r="G12" s="292">
        <f>F12*E12</f>
        <v>0</v>
      </c>
      <c r="J12" s="289" t="s">
        <v>193</v>
      </c>
      <c r="K12" s="287"/>
      <c r="L12" s="293">
        <v>0</v>
      </c>
      <c r="M12" s="289">
        <v>0</v>
      </c>
      <c r="N12" s="294">
        <f>L12*M12</f>
        <v>0</v>
      </c>
      <c r="O12" s="291">
        <v>0</v>
      </c>
      <c r="P12" s="295">
        <f>M12*O12</f>
        <v>0</v>
      </c>
    </row>
    <row r="13" spans="1:16" ht="12.95" customHeight="1" x14ac:dyDescent="0.2">
      <c r="A13" s="296" t="s">
        <v>194</v>
      </c>
      <c r="B13" s="287"/>
      <c r="C13" s="289">
        <v>0</v>
      </c>
      <c r="D13" s="289">
        <v>0</v>
      </c>
      <c r="E13" s="290">
        <f>D13*C13</f>
        <v>0</v>
      </c>
      <c r="F13" s="291">
        <v>0</v>
      </c>
      <c r="G13" s="292">
        <f>F13*E13</f>
        <v>0</v>
      </c>
      <c r="J13" s="289" t="s">
        <v>195</v>
      </c>
      <c r="K13" s="287"/>
      <c r="L13" s="293">
        <v>0</v>
      </c>
      <c r="M13" s="289">
        <v>0</v>
      </c>
      <c r="N13" s="294">
        <f>L13*M13</f>
        <v>0</v>
      </c>
      <c r="O13" s="291">
        <v>0</v>
      </c>
      <c r="P13" s="295">
        <f>M13*O13</f>
        <v>0</v>
      </c>
    </row>
    <row r="14" spans="1:16" ht="12.95" customHeight="1" x14ac:dyDescent="0.2">
      <c r="A14" s="296" t="s">
        <v>239</v>
      </c>
      <c r="B14" s="287"/>
      <c r="C14" s="289">
        <f>[2]Mindestumsatz!$B$48</f>
        <v>0</v>
      </c>
      <c r="D14" s="289">
        <v>0</v>
      </c>
      <c r="E14" s="290">
        <f>D14*C14</f>
        <v>0</v>
      </c>
      <c r="F14" s="291">
        <v>0</v>
      </c>
      <c r="G14" s="292">
        <f>F14*E14</f>
        <v>0</v>
      </c>
      <c r="J14" s="289" t="s">
        <v>195</v>
      </c>
      <c r="K14" s="287"/>
      <c r="L14" s="293">
        <v>0</v>
      </c>
      <c r="M14" s="289">
        <v>0</v>
      </c>
      <c r="N14" s="294">
        <f>L14*M14</f>
        <v>0</v>
      </c>
      <c r="O14" s="291">
        <v>0</v>
      </c>
      <c r="P14" s="295">
        <f>M14*O14</f>
        <v>0</v>
      </c>
    </row>
    <row r="15" spans="1:16" ht="12.95" customHeight="1" x14ac:dyDescent="0.2">
      <c r="A15" s="296" t="s">
        <v>33</v>
      </c>
      <c r="B15" s="287"/>
      <c r="C15" s="298">
        <f>[2]Mindestumsatz!$B$49</f>
        <v>0</v>
      </c>
      <c r="D15" s="298">
        <v>0</v>
      </c>
      <c r="E15" s="299">
        <f>D15*C15</f>
        <v>0</v>
      </c>
      <c r="F15" s="300">
        <v>0</v>
      </c>
      <c r="G15" s="301">
        <f>F15*E15</f>
        <v>0</v>
      </c>
      <c r="J15" s="298" t="s">
        <v>197</v>
      </c>
      <c r="K15" s="302"/>
      <c r="L15" s="303">
        <v>0</v>
      </c>
      <c r="M15" s="298">
        <v>0</v>
      </c>
      <c r="N15" s="297">
        <f>L15*M15</f>
        <v>0</v>
      </c>
      <c r="O15" s="300">
        <v>0</v>
      </c>
      <c r="P15" s="304">
        <f>M15*O15</f>
        <v>0</v>
      </c>
    </row>
    <row r="16" spans="1:16" ht="12.95" customHeight="1" x14ac:dyDescent="0.2">
      <c r="A16" s="305" t="s">
        <v>198</v>
      </c>
      <c r="B16" s="287"/>
      <c r="C16" s="294">
        <f>SUM(C12:C15)</f>
        <v>1</v>
      </c>
      <c r="D16" s="306"/>
      <c r="E16" s="290">
        <f>SUM(E12:E15)</f>
        <v>0</v>
      </c>
      <c r="F16" s="307"/>
      <c r="G16" s="292">
        <f>SUM(G12:G15)</f>
        <v>0</v>
      </c>
      <c r="J16" s="305" t="s">
        <v>189</v>
      </c>
      <c r="K16" s="287"/>
      <c r="L16" s="294"/>
      <c r="M16" s="306"/>
      <c r="N16" s="290"/>
      <c r="O16" s="295"/>
      <c r="P16" s="295">
        <f>SUM(P12:P15)</f>
        <v>0</v>
      </c>
    </row>
    <row r="17" spans="1:16" ht="12.95" customHeight="1" x14ac:dyDescent="0.25">
      <c r="A17" s="305"/>
      <c r="B17" s="294"/>
      <c r="C17" s="294"/>
      <c r="D17" s="306"/>
      <c r="E17" s="290"/>
      <c r="F17" s="307"/>
      <c r="G17" s="292"/>
      <c r="J17" s="308"/>
      <c r="K17" s="308"/>
      <c r="L17" s="308"/>
      <c r="M17" s="308"/>
      <c r="N17" s="308"/>
      <c r="O17" s="308"/>
      <c r="P17" s="308"/>
    </row>
    <row r="18" spans="1:16" ht="12.95" customHeight="1" x14ac:dyDescent="0.2">
      <c r="A18" s="296" t="s">
        <v>199</v>
      </c>
      <c r="B18" s="287"/>
      <c r="C18" s="289">
        <v>0</v>
      </c>
      <c r="D18" s="289">
        <v>0</v>
      </c>
      <c r="E18" s="290">
        <f>D18*C18</f>
        <v>0</v>
      </c>
      <c r="F18" s="291">
        <v>0</v>
      </c>
      <c r="G18" s="292">
        <f>F18*E18</f>
        <v>0</v>
      </c>
      <c r="J18" s="379" t="s">
        <v>200</v>
      </c>
      <c r="K18" s="282"/>
      <c r="L18" s="282" t="s">
        <v>201</v>
      </c>
      <c r="M18" s="379" t="s">
        <v>181</v>
      </c>
      <c r="N18" s="379"/>
      <c r="O18" s="282" t="s">
        <v>182</v>
      </c>
      <c r="P18" s="282" t="s">
        <v>183</v>
      </c>
    </row>
    <row r="19" spans="1:16" ht="12.95" customHeight="1" x14ac:dyDescent="0.2">
      <c r="A19" s="287"/>
      <c r="B19" s="287"/>
      <c r="C19" s="287"/>
      <c r="D19" s="287"/>
      <c r="E19" s="287"/>
      <c r="F19" s="287"/>
      <c r="G19" s="292"/>
      <c r="J19" s="379"/>
      <c r="K19" s="283"/>
      <c r="L19" s="282"/>
      <c r="M19" s="282" t="s">
        <v>202</v>
      </c>
      <c r="N19" s="282" t="s">
        <v>189</v>
      </c>
      <c r="O19" s="282" t="s">
        <v>190</v>
      </c>
      <c r="P19" s="282" t="s">
        <v>15</v>
      </c>
    </row>
    <row r="20" spans="1:16" ht="13.5" x14ac:dyDescent="0.2">
      <c r="A20" s="305" t="s">
        <v>203</v>
      </c>
      <c r="B20" s="287"/>
      <c r="C20" s="287"/>
      <c r="D20" s="287"/>
      <c r="E20" s="287"/>
      <c r="F20" s="287"/>
      <c r="G20" s="292">
        <f>G16+G18</f>
        <v>0</v>
      </c>
      <c r="J20" s="287"/>
      <c r="K20" s="287"/>
      <c r="L20" s="287"/>
      <c r="M20" s="287"/>
      <c r="N20" s="287"/>
      <c r="O20" s="287"/>
      <c r="P20" s="287"/>
    </row>
    <row r="21" spans="1:16" ht="13.5" x14ac:dyDescent="0.2">
      <c r="A21" s="309" t="s">
        <v>204</v>
      </c>
      <c r="B21" s="310"/>
      <c r="C21" s="310"/>
      <c r="D21" s="310"/>
      <c r="E21" s="311">
        <f>'V - Mindestumsatz berechnen'!E58</f>
        <v>0</v>
      </c>
      <c r="F21" s="312" t="s">
        <v>205</v>
      </c>
      <c r="G21" s="313">
        <f>ROUND((G20*we*100)/(100-we*100),-2)</f>
        <v>0</v>
      </c>
      <c r="J21" s="289" t="s">
        <v>206</v>
      </c>
      <c r="K21" s="289"/>
      <c r="L21" s="289">
        <v>0</v>
      </c>
      <c r="M21" s="289">
        <v>0</v>
      </c>
      <c r="N21" s="290">
        <f>M21*L21</f>
        <v>0</v>
      </c>
      <c r="O21" s="291">
        <v>0</v>
      </c>
      <c r="P21" s="292">
        <f>O21*N21</f>
        <v>0</v>
      </c>
    </row>
    <row r="22" spans="1:16" ht="13.5" x14ac:dyDescent="0.2">
      <c r="A22" s="314" t="s">
        <v>207</v>
      </c>
      <c r="B22" s="315"/>
      <c r="C22" s="315"/>
      <c r="D22" s="315"/>
      <c r="E22" s="316">
        <v>0</v>
      </c>
      <c r="F22" s="317" t="s">
        <v>208</v>
      </c>
      <c r="G22" s="318">
        <f>G21*E22</f>
        <v>0</v>
      </c>
      <c r="J22" s="289" t="s">
        <v>206</v>
      </c>
      <c r="K22" s="289"/>
      <c r="L22" s="289">
        <v>0</v>
      </c>
      <c r="M22" s="289">
        <v>0</v>
      </c>
      <c r="N22" s="290">
        <f>M22*L22</f>
        <v>0</v>
      </c>
      <c r="O22" s="291">
        <v>0</v>
      </c>
      <c r="P22" s="292">
        <f>O22*N22</f>
        <v>0</v>
      </c>
    </row>
    <row r="23" spans="1:16" ht="13.5" x14ac:dyDescent="0.2">
      <c r="A23" s="319" t="s">
        <v>209</v>
      </c>
      <c r="B23" s="320"/>
      <c r="C23" s="320"/>
      <c r="D23" s="320"/>
      <c r="E23" s="320"/>
      <c r="F23" s="320"/>
      <c r="G23" s="321">
        <f>G20+G21+G22</f>
        <v>0</v>
      </c>
      <c r="J23" s="296" t="s">
        <v>210</v>
      </c>
      <c r="K23" s="294"/>
      <c r="L23" s="289">
        <f>[2]Mindestumsatz!K56</f>
        <v>0</v>
      </c>
      <c r="M23" s="289">
        <v>0</v>
      </c>
      <c r="N23" s="290">
        <f>M23*L23</f>
        <v>0</v>
      </c>
      <c r="O23" s="291">
        <v>0</v>
      </c>
      <c r="P23" s="292">
        <f>O23*N23</f>
        <v>0</v>
      </c>
    </row>
    <row r="24" spans="1:16" ht="12.95" customHeight="1" x14ac:dyDescent="0.2">
      <c r="A24" s="287"/>
      <c r="B24" s="287"/>
      <c r="C24" s="287"/>
      <c r="D24" s="287"/>
      <c r="E24" s="287"/>
      <c r="F24" s="287"/>
      <c r="G24" s="287"/>
      <c r="J24" s="296" t="s">
        <v>211</v>
      </c>
      <c r="K24" s="294"/>
      <c r="L24" s="289">
        <f>[2]Mindestumsatz!K60</f>
        <v>0</v>
      </c>
      <c r="M24" s="289">
        <v>0</v>
      </c>
      <c r="N24" s="290">
        <f>M24*L24</f>
        <v>0</v>
      </c>
      <c r="O24" s="291">
        <v>0</v>
      </c>
      <c r="P24" s="292">
        <f>O24*N24</f>
        <v>0</v>
      </c>
    </row>
    <row r="25" spans="1:16" ht="12.95" customHeight="1" x14ac:dyDescent="0.2">
      <c r="A25" s="270" t="s">
        <v>212</v>
      </c>
      <c r="B25" s="271"/>
      <c r="C25" s="272"/>
      <c r="D25" s="273"/>
      <c r="E25" s="274"/>
      <c r="F25" s="274"/>
      <c r="G25" s="274"/>
      <c r="J25" s="322" t="s">
        <v>213</v>
      </c>
      <c r="K25" s="297"/>
      <c r="L25" s="298">
        <f>[2]Mindestumsatz!K59</f>
        <v>0</v>
      </c>
      <c r="M25" s="298">
        <v>0</v>
      </c>
      <c r="N25" s="299">
        <f>M25*L25</f>
        <v>0</v>
      </c>
      <c r="O25" s="300">
        <v>0</v>
      </c>
      <c r="P25" s="301">
        <f>O25*N25</f>
        <v>0</v>
      </c>
    </row>
    <row r="26" spans="1:16" ht="12.95" customHeight="1" x14ac:dyDescent="0.2">
      <c r="A26" s="274"/>
      <c r="B26" s="274"/>
      <c r="C26" s="274"/>
      <c r="D26" s="274"/>
      <c r="E26" s="274"/>
      <c r="F26" s="274"/>
      <c r="G26" s="274"/>
      <c r="J26" s="305" t="s">
        <v>189</v>
      </c>
      <c r="K26" s="294"/>
      <c r="L26" s="294">
        <f>SUM(L21:L25)</f>
        <v>0</v>
      </c>
      <c r="M26" s="306"/>
      <c r="N26" s="290">
        <f>SUM(N21:N25)</f>
        <v>0</v>
      </c>
      <c r="O26" s="307"/>
      <c r="P26" s="292">
        <f>SUM(P21:P25)</f>
        <v>0</v>
      </c>
    </row>
    <row r="27" spans="1:16" ht="9.9499999999999993" customHeight="1" x14ac:dyDescent="0.25">
      <c r="A27" s="323" t="s">
        <v>214</v>
      </c>
      <c r="B27" s="324"/>
      <c r="C27" s="325" t="s">
        <v>215</v>
      </c>
      <c r="D27" s="324"/>
      <c r="E27" s="325" t="s">
        <v>216</v>
      </c>
      <c r="F27" s="325" t="s">
        <v>217</v>
      </c>
      <c r="G27" s="326"/>
      <c r="J27" s="308"/>
      <c r="K27" s="308"/>
      <c r="L27" s="308"/>
      <c r="M27" s="308"/>
      <c r="N27" s="308"/>
      <c r="O27" s="308"/>
      <c r="P27" s="308"/>
    </row>
    <row r="28" spans="1:16" ht="9.9499999999999993" customHeight="1" x14ac:dyDescent="0.2">
      <c r="A28" s="324"/>
      <c r="B28" s="324"/>
      <c r="C28" s="325" t="s">
        <v>15</v>
      </c>
      <c r="D28" s="324"/>
      <c r="E28" s="325" t="s">
        <v>7</v>
      </c>
      <c r="F28" s="325" t="s">
        <v>218</v>
      </c>
      <c r="G28" s="324"/>
      <c r="J28" s="379" t="s">
        <v>219</v>
      </c>
      <c r="K28" s="282"/>
      <c r="L28" s="282" t="s">
        <v>220</v>
      </c>
      <c r="M28" s="379" t="s">
        <v>186</v>
      </c>
      <c r="N28" s="282" t="s">
        <v>220</v>
      </c>
      <c r="O28" s="382" t="s">
        <v>187</v>
      </c>
      <c r="P28" s="282" t="s">
        <v>183</v>
      </c>
    </row>
    <row r="29" spans="1:16" ht="12.95" customHeight="1" x14ac:dyDescent="0.2">
      <c r="A29" s="327" t="s">
        <v>221</v>
      </c>
      <c r="B29" s="328"/>
      <c r="C29" s="329">
        <v>0</v>
      </c>
      <c r="D29" s="330"/>
      <c r="E29" s="329">
        <v>0</v>
      </c>
      <c r="F29" s="290">
        <f>C29+(C29*E29/100)</f>
        <v>0</v>
      </c>
      <c r="G29" s="305" t="s">
        <v>15</v>
      </c>
      <c r="J29" s="379"/>
      <c r="K29" s="282"/>
      <c r="L29" s="282" t="s">
        <v>191</v>
      </c>
      <c r="M29" s="379"/>
      <c r="N29" s="282" t="s">
        <v>192</v>
      </c>
      <c r="O29" s="383"/>
      <c r="P29" s="282"/>
    </row>
    <row r="30" spans="1:16" ht="12.95" customHeight="1" x14ac:dyDescent="0.2">
      <c r="A30" s="331" t="s">
        <v>222</v>
      </c>
      <c r="B30" s="332"/>
      <c r="C30" s="333">
        <v>0</v>
      </c>
      <c r="D30" s="334"/>
      <c r="E30" s="333">
        <v>0</v>
      </c>
      <c r="F30" s="335">
        <f>C30+(C30*E30/100)</f>
        <v>0</v>
      </c>
      <c r="G30" s="314" t="s">
        <v>15</v>
      </c>
      <c r="J30" s="287"/>
      <c r="K30" s="287"/>
      <c r="L30" s="287"/>
      <c r="M30" s="287"/>
      <c r="N30" s="287"/>
      <c r="O30" s="287"/>
      <c r="P30" s="287"/>
    </row>
    <row r="31" spans="1:16" ht="12.95" customHeight="1" x14ac:dyDescent="0.2">
      <c r="A31" s="287"/>
      <c r="B31" s="287"/>
      <c r="C31" s="290">
        <f>C29+C30</f>
        <v>0</v>
      </c>
      <c r="D31" s="336"/>
      <c r="E31" s="290"/>
      <c r="F31" s="290"/>
      <c r="G31" s="287"/>
      <c r="J31" s="289" t="s">
        <v>223</v>
      </c>
      <c r="K31" s="287"/>
      <c r="L31" s="293">
        <v>0</v>
      </c>
      <c r="M31" s="289">
        <v>0</v>
      </c>
      <c r="N31" s="294">
        <f>L31*M31</f>
        <v>0</v>
      </c>
      <c r="O31" s="291">
        <v>0</v>
      </c>
      <c r="P31" s="295">
        <f>M31*O31</f>
        <v>0</v>
      </c>
    </row>
    <row r="32" spans="1:16" ht="12.95" customHeight="1" x14ac:dyDescent="0.2">
      <c r="A32" s="337" t="s">
        <v>224</v>
      </c>
      <c r="B32" s="320"/>
      <c r="C32" s="338"/>
      <c r="D32" s="338"/>
      <c r="E32" s="338"/>
      <c r="F32" s="338">
        <f>SUM(F29:F30)</f>
        <v>0</v>
      </c>
      <c r="G32" s="337" t="s">
        <v>15</v>
      </c>
      <c r="J32" s="289" t="s">
        <v>225</v>
      </c>
      <c r="K32" s="287"/>
      <c r="L32" s="293">
        <v>0</v>
      </c>
      <c r="M32" s="289">
        <v>0</v>
      </c>
      <c r="N32" s="294">
        <f>L32*M32</f>
        <v>0</v>
      </c>
      <c r="O32" s="291">
        <v>0</v>
      </c>
      <c r="P32" s="295">
        <f>M32*O32</f>
        <v>0</v>
      </c>
    </row>
    <row r="33" spans="1:16" ht="12.95" customHeight="1" x14ac:dyDescent="0.2">
      <c r="A33" s="287" t="s">
        <v>226</v>
      </c>
      <c r="B33" s="287"/>
      <c r="C33" s="287"/>
      <c r="D33" s="339"/>
      <c r="E33" s="287"/>
      <c r="F33" s="340">
        <f>IF(F32=0,0,(F32-C31)/C31)</f>
        <v>0</v>
      </c>
      <c r="G33" s="287"/>
      <c r="J33" s="289" t="s">
        <v>225</v>
      </c>
      <c r="K33" s="287"/>
      <c r="L33" s="293">
        <v>0</v>
      </c>
      <c r="M33" s="289">
        <v>0</v>
      </c>
      <c r="N33" s="294">
        <f>L33*M33</f>
        <v>0</v>
      </c>
      <c r="O33" s="291">
        <v>0</v>
      </c>
      <c r="P33" s="295">
        <f>M33*O33</f>
        <v>0</v>
      </c>
    </row>
    <row r="34" spans="1:16" ht="8.1" customHeight="1" x14ac:dyDescent="0.2">
      <c r="A34" s="274"/>
      <c r="B34" s="274"/>
      <c r="C34" s="274"/>
      <c r="D34" s="341"/>
      <c r="E34" s="274"/>
      <c r="F34" s="274"/>
      <c r="G34" s="274"/>
      <c r="J34" s="298" t="s">
        <v>227</v>
      </c>
      <c r="K34" s="302"/>
      <c r="L34" s="303">
        <v>0</v>
      </c>
      <c r="M34" s="298">
        <v>0</v>
      </c>
      <c r="N34" s="297">
        <f>L34*M34</f>
        <v>0</v>
      </c>
      <c r="O34" s="300">
        <v>0</v>
      </c>
      <c r="P34" s="304">
        <f>M34*O34</f>
        <v>0</v>
      </c>
    </row>
    <row r="35" spans="1:16" ht="13.5" x14ac:dyDescent="0.2">
      <c r="A35" s="287"/>
      <c r="B35" s="287"/>
      <c r="C35" s="287"/>
      <c r="D35" s="287"/>
      <c r="E35" s="287"/>
      <c r="F35" s="287"/>
      <c r="G35" s="287"/>
      <c r="J35" s="305" t="s">
        <v>189</v>
      </c>
      <c r="K35" s="287"/>
      <c r="L35" s="294"/>
      <c r="M35" s="306"/>
      <c r="N35" s="290"/>
      <c r="O35" s="295"/>
      <c r="P35" s="295">
        <f>SUM(P31:P34)</f>
        <v>0</v>
      </c>
    </row>
    <row r="36" spans="1:16" ht="16.5" hidden="1" x14ac:dyDescent="0.25">
      <c r="A36" s="342" t="s">
        <v>228</v>
      </c>
      <c r="B36" s="342"/>
      <c r="C36" s="342"/>
      <c r="D36" s="342"/>
      <c r="E36" s="342"/>
      <c r="F36" s="342"/>
      <c r="G36" s="342"/>
      <c r="J36" s="308"/>
      <c r="K36" s="308"/>
      <c r="L36" s="308"/>
      <c r="M36" s="308"/>
      <c r="N36" s="308"/>
      <c r="O36" s="308"/>
      <c r="P36" s="308"/>
    </row>
    <row r="37" spans="1:16" ht="13.5" hidden="1" x14ac:dyDescent="0.2">
      <c r="A37" s="287"/>
      <c r="B37" s="287"/>
      <c r="C37" s="287"/>
      <c r="D37" s="287"/>
      <c r="E37" s="287"/>
      <c r="F37" s="287"/>
      <c r="G37" s="287"/>
      <c r="J37" s="379" t="s">
        <v>180</v>
      </c>
      <c r="K37" s="283"/>
      <c r="L37" s="283"/>
      <c r="M37" s="284" t="s">
        <v>181</v>
      </c>
      <c r="N37" s="284"/>
      <c r="O37" s="285" t="s">
        <v>182</v>
      </c>
      <c r="P37" s="282" t="s">
        <v>183</v>
      </c>
    </row>
    <row r="38" spans="1:16" ht="13.5" hidden="1" x14ac:dyDescent="0.2">
      <c r="A38" s="287"/>
      <c r="B38" s="287"/>
      <c r="C38" s="287"/>
      <c r="D38" s="287"/>
      <c r="E38" s="384" t="s">
        <v>229</v>
      </c>
      <c r="F38" s="384" t="s">
        <v>230</v>
      </c>
      <c r="G38" s="384" t="s">
        <v>231</v>
      </c>
      <c r="J38" s="379"/>
      <c r="K38" s="283"/>
      <c r="L38" s="283"/>
      <c r="M38" s="286" t="s">
        <v>188</v>
      </c>
      <c r="N38" s="282" t="s">
        <v>189</v>
      </c>
      <c r="O38" s="282" t="s">
        <v>190</v>
      </c>
      <c r="P38" s="282" t="s">
        <v>15</v>
      </c>
    </row>
    <row r="39" spans="1:16" ht="13.5" hidden="1" x14ac:dyDescent="0.2">
      <c r="A39" s="339"/>
      <c r="B39" s="339"/>
      <c r="C39" s="339"/>
      <c r="D39" s="339"/>
      <c r="E39" s="385"/>
      <c r="F39" s="385"/>
      <c r="G39" s="386"/>
      <c r="J39" s="287"/>
      <c r="K39" s="287"/>
      <c r="L39" s="287"/>
      <c r="M39" s="287"/>
      <c r="N39" s="287"/>
      <c r="O39" s="287"/>
      <c r="P39" s="287"/>
    </row>
    <row r="40" spans="1:16" ht="13.5" hidden="1" x14ac:dyDescent="0.2">
      <c r="A40" s="310" t="s">
        <v>232</v>
      </c>
      <c r="B40" s="310" t="s">
        <v>233</v>
      </c>
      <c r="C40" s="310"/>
      <c r="D40" s="310"/>
      <c r="E40" s="343">
        <f>'[2]Rent.Vorsch.'!L14</f>
        <v>9000</v>
      </c>
      <c r="F40" s="344">
        <f>G23</f>
        <v>0</v>
      </c>
      <c r="G40" s="345">
        <f>F40-E40</f>
        <v>-9000</v>
      </c>
      <c r="J40" s="288" t="str">
        <f>[2]Dbl!$D$16</f>
        <v>Vorname Name</v>
      </c>
      <c r="K40" s="287"/>
      <c r="L40" s="289">
        <v>0</v>
      </c>
      <c r="M40" s="289">
        <v>0</v>
      </c>
      <c r="N40" s="290">
        <f>M40*L40</f>
        <v>0</v>
      </c>
      <c r="O40" s="291">
        <v>0</v>
      </c>
      <c r="P40" s="292">
        <f>O40*N40</f>
        <v>0</v>
      </c>
    </row>
    <row r="41" spans="1:16" ht="13.5" hidden="1" x14ac:dyDescent="0.2">
      <c r="A41" s="310"/>
      <c r="B41" s="310" t="s">
        <v>234</v>
      </c>
      <c r="C41" s="310"/>
      <c r="D41" s="310"/>
      <c r="E41" s="343">
        <f>'[2]Rent.Vorsch.'!L17</f>
        <v>0</v>
      </c>
      <c r="F41" s="344">
        <f>F32</f>
        <v>0</v>
      </c>
      <c r="G41" s="345">
        <f>F41-E41</f>
        <v>0</v>
      </c>
      <c r="J41" s="296" t="s">
        <v>194</v>
      </c>
      <c r="K41" s="287"/>
      <c r="L41" s="294">
        <f>[2]Mindestumsatz!$B$47</f>
        <v>0</v>
      </c>
      <c r="M41" s="289">
        <v>0</v>
      </c>
      <c r="N41" s="290">
        <f>M41*L41</f>
        <v>0</v>
      </c>
      <c r="O41" s="291">
        <v>0</v>
      </c>
      <c r="P41" s="292">
        <f>O41*N41</f>
        <v>0</v>
      </c>
    </row>
    <row r="42" spans="1:16" ht="8.1" hidden="1" customHeight="1" x14ac:dyDescent="0.2">
      <c r="A42" s="287"/>
      <c r="B42" s="287"/>
      <c r="C42" s="287"/>
      <c r="D42" s="287"/>
      <c r="E42" s="343"/>
      <c r="F42" s="343"/>
      <c r="G42" s="345"/>
      <c r="J42" s="296" t="s">
        <v>196</v>
      </c>
      <c r="K42" s="287"/>
      <c r="L42" s="294">
        <f>[2]Mindestumsatz!$B$48</f>
        <v>0</v>
      </c>
      <c r="M42" s="289">
        <v>0</v>
      </c>
      <c r="N42" s="290">
        <f>M42*L42</f>
        <v>0</v>
      </c>
      <c r="O42" s="291">
        <v>0</v>
      </c>
      <c r="P42" s="292">
        <f>O42*N42</f>
        <v>0</v>
      </c>
    </row>
    <row r="43" spans="1:16" ht="12" hidden="1" customHeight="1" x14ac:dyDescent="0.2">
      <c r="A43" s="310" t="s">
        <v>235</v>
      </c>
      <c r="B43" s="310" t="s">
        <v>233</v>
      </c>
      <c r="C43" s="310"/>
      <c r="D43" s="310"/>
      <c r="E43" s="343">
        <f>'[2]Rent.Vorsch.'!L14-'[2]Rent.Vorsch.'!L15</f>
        <v>9000</v>
      </c>
      <c r="F43" s="344">
        <f>G20+G22</f>
        <v>0</v>
      </c>
      <c r="G43" s="345">
        <f>F43-E43</f>
        <v>-9000</v>
      </c>
      <c r="J43" s="296" t="s">
        <v>33</v>
      </c>
      <c r="K43" s="287"/>
      <c r="L43" s="297">
        <f>[2]Mindestumsatz!$B$49</f>
        <v>0</v>
      </c>
      <c r="M43" s="289">
        <v>0</v>
      </c>
      <c r="N43" s="299">
        <f>M43*L43</f>
        <v>0</v>
      </c>
      <c r="O43" s="300">
        <v>0</v>
      </c>
      <c r="P43" s="301">
        <f>O43*N43</f>
        <v>0</v>
      </c>
    </row>
    <row r="44" spans="1:16" ht="12" hidden="1" customHeight="1" x14ac:dyDescent="0.2">
      <c r="A44" s="310"/>
      <c r="B44" s="310" t="s">
        <v>234</v>
      </c>
      <c r="C44" s="310"/>
      <c r="D44" s="310"/>
      <c r="E44" s="343">
        <f>[2]Mindestumsatz!E64</f>
        <v>0</v>
      </c>
      <c r="F44" s="344">
        <f>F32-C31</f>
        <v>0</v>
      </c>
      <c r="G44" s="345">
        <f>F44-E44</f>
        <v>0</v>
      </c>
      <c r="J44" s="305" t="s">
        <v>198</v>
      </c>
      <c r="K44" s="287"/>
      <c r="L44" s="294">
        <f>SUM(L40:L43)</f>
        <v>0</v>
      </c>
      <c r="M44" s="306"/>
      <c r="N44" s="290">
        <f>SUM(N40:N43)</f>
        <v>0</v>
      </c>
      <c r="O44" s="307"/>
      <c r="P44" s="292">
        <f>SUM(P40:P43)</f>
        <v>0</v>
      </c>
    </row>
    <row r="45" spans="1:16" ht="8.1" hidden="1" customHeight="1" x14ac:dyDescent="0.2">
      <c r="A45" s="287"/>
      <c r="B45" s="287"/>
      <c r="C45" s="287"/>
      <c r="D45" s="287"/>
      <c r="E45" s="343"/>
      <c r="F45" s="343"/>
      <c r="G45" s="345"/>
    </row>
    <row r="46" spans="1:16" ht="12" hidden="1" customHeight="1" x14ac:dyDescent="0.2">
      <c r="A46" s="310" t="s">
        <v>232</v>
      </c>
      <c r="B46" s="310" t="s">
        <v>189</v>
      </c>
      <c r="C46" s="310"/>
      <c r="D46" s="310"/>
      <c r="E46" s="343">
        <f>'[2]Rent.Vorsch.'!L20</f>
        <v>9000</v>
      </c>
      <c r="F46" s="343">
        <f>F40+F41</f>
        <v>0</v>
      </c>
      <c r="G46" s="345">
        <f>F46-E46</f>
        <v>-9000</v>
      </c>
    </row>
    <row r="47" spans="1:16" ht="12" hidden="1" customHeight="1" x14ac:dyDescent="0.2">
      <c r="A47" s="310" t="s">
        <v>235</v>
      </c>
      <c r="B47" s="310" t="s">
        <v>189</v>
      </c>
      <c r="C47" s="310"/>
      <c r="D47" s="310"/>
      <c r="E47" s="343">
        <f>'[2]Rent.Vorsch.'!L23</f>
        <v>9000</v>
      </c>
      <c r="F47" s="343">
        <f>F43+F44</f>
        <v>0</v>
      </c>
      <c r="G47" s="345">
        <f>F47-E47</f>
        <v>-9000</v>
      </c>
    </row>
    <row r="48" spans="1:16" ht="12" customHeight="1" x14ac:dyDescent="0.2"/>
    <row r="49" spans="1:7" ht="6" customHeight="1" x14ac:dyDescent="0.2"/>
    <row r="50" spans="1:7" x14ac:dyDescent="0.2">
      <c r="A50" s="380" t="s">
        <v>236</v>
      </c>
      <c r="B50" s="381"/>
      <c r="C50" s="381"/>
      <c r="D50" s="381"/>
      <c r="E50" s="381"/>
      <c r="F50" s="381"/>
      <c r="G50" s="381"/>
    </row>
    <row r="51" spans="1:7" x14ac:dyDescent="0.2">
      <c r="A51" s="381"/>
      <c r="B51" s="381"/>
      <c r="C51" s="381"/>
      <c r="D51" s="381"/>
      <c r="E51" s="381"/>
      <c r="F51" s="381"/>
      <c r="G51" s="381"/>
    </row>
    <row r="52" spans="1:7" s="346" customFormat="1" ht="12" x14ac:dyDescent="0.15">
      <c r="A52" s="381"/>
      <c r="B52" s="381"/>
      <c r="C52" s="381"/>
      <c r="D52" s="381"/>
      <c r="E52" s="381"/>
      <c r="F52" s="381"/>
      <c r="G52" s="381"/>
    </row>
    <row r="53" spans="1:7" x14ac:dyDescent="0.2">
      <c r="A53" s="381"/>
      <c r="B53" s="381"/>
      <c r="C53" s="381"/>
      <c r="D53" s="381"/>
      <c r="E53" s="381"/>
      <c r="F53" s="381"/>
      <c r="G53" s="381"/>
    </row>
    <row r="54" spans="1:7" x14ac:dyDescent="0.2">
      <c r="A54" s="381"/>
      <c r="B54" s="381"/>
      <c r="C54" s="381"/>
      <c r="D54" s="381"/>
      <c r="E54" s="381"/>
      <c r="F54" s="381"/>
      <c r="G54" s="381"/>
    </row>
    <row r="55" spans="1:7" x14ac:dyDescent="0.2">
      <c r="A55" s="381"/>
      <c r="B55" s="381"/>
      <c r="C55" s="381"/>
      <c r="D55" s="381"/>
      <c r="E55" s="381"/>
      <c r="F55" s="381"/>
      <c r="G55" s="381"/>
    </row>
    <row r="56" spans="1:7" x14ac:dyDescent="0.2">
      <c r="A56" s="381"/>
      <c r="B56" s="381"/>
      <c r="C56" s="381"/>
      <c r="D56" s="381"/>
      <c r="E56" s="381"/>
      <c r="F56" s="381"/>
      <c r="G56" s="381"/>
    </row>
    <row r="57" spans="1:7" x14ac:dyDescent="0.2">
      <c r="A57" s="381"/>
      <c r="B57" s="381"/>
      <c r="C57" s="381"/>
      <c r="D57" s="381"/>
      <c r="E57" s="381"/>
      <c r="F57" s="381"/>
      <c r="G57" s="381"/>
    </row>
    <row r="58" spans="1:7" x14ac:dyDescent="0.2">
      <c r="A58" s="381"/>
      <c r="B58" s="381"/>
      <c r="C58" s="381"/>
      <c r="D58" s="381"/>
      <c r="E58" s="381"/>
      <c r="F58" s="381"/>
      <c r="G58" s="381"/>
    </row>
    <row r="59" spans="1:7" x14ac:dyDescent="0.2">
      <c r="A59" s="381"/>
      <c r="B59" s="381"/>
      <c r="C59" s="381"/>
      <c r="D59" s="381"/>
      <c r="E59" s="381"/>
      <c r="F59" s="381"/>
      <c r="G59" s="381"/>
    </row>
    <row r="60" spans="1:7" x14ac:dyDescent="0.2">
      <c r="A60" s="381"/>
      <c r="B60" s="381"/>
      <c r="C60" s="381"/>
      <c r="D60" s="381"/>
      <c r="E60" s="381"/>
      <c r="F60" s="381"/>
      <c r="G60" s="381"/>
    </row>
  </sheetData>
  <sheetProtection sheet="1" objects="1" scenarios="1"/>
  <customSheetViews>
    <customSheetView guid="{B4F4D360-2808-44EE-BFF6-FDAA3D1F964B}" scale="140" showPageBreaks="1" showGridLines="0" showRowCol="0" printArea="1" hiddenRows="1" hiddenColumns="1" view="pageLayout">
      <selection activeCell="C30" sqref="C30"/>
      <pageMargins left="0.94488188976377963" right="0.27559055118110237" top="1.299212598425197" bottom="0.6692913385826772" header="1.1023622047244095" footer="0.43307086614173229"/>
      <pageSetup paperSize="9" orientation="portrait" r:id="rId1"/>
      <headerFooter differentFirst="1" alignWithMargins="0">
        <oddHeader xml:space="preserve">&amp;R&amp;"Arial,Standard"&amp;9Gründungsplanung
 </oddHeader>
        <oddFooter>&amp;L&amp;"Arial,Standard"&amp;9Bereitgestellt vom Portal www.selbstaendig-im-handwerk.de&amp;R&amp;"Arial,Standard"&amp;9&amp;P</oddFooter>
      </headerFooter>
    </customSheetView>
  </customSheetViews>
  <mergeCells count="15">
    <mergeCell ref="A1:G1"/>
    <mergeCell ref="A9:A10"/>
    <mergeCell ref="J9:J10"/>
    <mergeCell ref="M9:M10"/>
    <mergeCell ref="O9:O10"/>
    <mergeCell ref="O28:O29"/>
    <mergeCell ref="J37:J38"/>
    <mergeCell ref="E38:E39"/>
    <mergeCell ref="F38:F39"/>
    <mergeCell ref="G38:G39"/>
    <mergeCell ref="J18:J19"/>
    <mergeCell ref="M18:N18"/>
    <mergeCell ref="A50:G60"/>
    <mergeCell ref="J28:J29"/>
    <mergeCell ref="M28:M29"/>
  </mergeCells>
  <printOptions gridLinesSet="0"/>
  <pageMargins left="0.7" right="0.7" top="0.78740157499999996" bottom="0.78740157499999996" header="0.3" footer="0.3"/>
  <pageSetup paperSize="9" orientation="portrait" r:id="rId2"/>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7"/>
  <dimension ref="A1:G50"/>
  <sheetViews>
    <sheetView showGridLines="0" showRowColHeaders="0" zoomScale="110" zoomScaleNormal="110" workbookViewId="0">
      <selection activeCell="B37" sqref="B37"/>
    </sheetView>
  </sheetViews>
  <sheetFormatPr baseColWidth="10" defaultRowHeight="12.75" x14ac:dyDescent="0.2"/>
  <cols>
    <col min="1" max="1" width="15.125" style="10" customWidth="1"/>
    <col min="2" max="2" width="1.5" style="10" customWidth="1"/>
    <col min="3" max="3" width="18.75" style="11" customWidth="1"/>
    <col min="4" max="4" width="2.25" style="10" customWidth="1"/>
    <col min="5" max="5" width="18.75" style="11" customWidth="1"/>
    <col min="6" max="16384" width="11" style="10"/>
  </cols>
  <sheetData>
    <row r="1" spans="1:7" ht="20.25" customHeight="1" thickBot="1" x14ac:dyDescent="0.25">
      <c r="A1" s="163" t="s">
        <v>13</v>
      </c>
      <c r="B1" s="163"/>
      <c r="C1" s="163"/>
      <c r="D1" s="163"/>
      <c r="E1" s="163"/>
      <c r="F1" s="163"/>
      <c r="G1" s="163"/>
    </row>
    <row r="3" spans="1:7" x14ac:dyDescent="0.2">
      <c r="A3" s="34" t="s">
        <v>16</v>
      </c>
      <c r="B3" s="34"/>
      <c r="C3" s="35">
        <f>'VI - Rentabilitätsvorschau'!C8</f>
        <v>0</v>
      </c>
      <c r="D3" s="36" t="s">
        <v>14</v>
      </c>
      <c r="E3" s="35">
        <f>'VI - Rentabilitätsvorschau'!F8</f>
        <v>0</v>
      </c>
      <c r="F3" s="37"/>
      <c r="G3" s="37"/>
    </row>
    <row r="4" spans="1:7" ht="6.75" customHeight="1" x14ac:dyDescent="0.2">
      <c r="A4" s="34"/>
      <c r="B4" s="37"/>
      <c r="C4" s="38" t="str">
        <f>IF('VI - Rentabilitätsvorschau'!C12=0," ",'VI - Rentabilitätsvorschau'!C12)</f>
        <v xml:space="preserve"> </v>
      </c>
      <c r="D4" s="36"/>
      <c r="E4" s="38" t="str">
        <f>IF('VI - Rentabilitätsvorschau'!F12=0," ",'VI - Rentabilitätsvorschau'!F12)</f>
        <v xml:space="preserve"> </v>
      </c>
      <c r="F4" s="37"/>
      <c r="G4" s="37"/>
    </row>
    <row r="5" spans="1:7" x14ac:dyDescent="0.2">
      <c r="A5" s="39"/>
      <c r="B5" s="12"/>
      <c r="C5" s="13"/>
      <c r="D5" s="12"/>
      <c r="E5" s="13"/>
      <c r="F5" s="12"/>
      <c r="G5" s="12"/>
    </row>
    <row r="6" spans="1:7" x14ac:dyDescent="0.2">
      <c r="A6" s="39"/>
      <c r="B6" s="12"/>
      <c r="C6" s="13"/>
      <c r="D6" s="12"/>
      <c r="E6" s="13"/>
      <c r="F6" s="12"/>
      <c r="G6" s="12"/>
    </row>
    <row r="7" spans="1:7" x14ac:dyDescent="0.2">
      <c r="A7" s="39"/>
      <c r="B7" s="12"/>
      <c r="C7" s="13"/>
      <c r="D7" s="12"/>
      <c r="E7" s="13"/>
      <c r="F7" s="12"/>
      <c r="G7" s="12"/>
    </row>
    <row r="8" spans="1:7" x14ac:dyDescent="0.2">
      <c r="A8" s="39"/>
      <c r="B8" s="12"/>
      <c r="C8" s="13"/>
      <c r="D8" s="12"/>
      <c r="E8" s="13"/>
      <c r="F8" s="12"/>
      <c r="G8" s="12"/>
    </row>
    <row r="9" spans="1:7" x14ac:dyDescent="0.2">
      <c r="A9" s="39"/>
      <c r="B9" s="12"/>
      <c r="C9" s="13"/>
      <c r="D9" s="12"/>
      <c r="E9" s="13"/>
      <c r="F9" s="12"/>
      <c r="G9" s="12"/>
    </row>
    <row r="10" spans="1:7" x14ac:dyDescent="0.2">
      <c r="A10" s="39"/>
      <c r="B10" s="12"/>
      <c r="C10" s="13"/>
      <c r="D10" s="12"/>
      <c r="E10" s="13"/>
      <c r="F10" s="12"/>
      <c r="G10" s="12"/>
    </row>
    <row r="11" spans="1:7" x14ac:dyDescent="0.2">
      <c r="A11" s="40"/>
    </row>
    <row r="12" spans="1:7" x14ac:dyDescent="0.2">
      <c r="A12" s="34" t="s">
        <v>17</v>
      </c>
      <c r="B12" s="34"/>
      <c r="C12" s="35">
        <f>'VI - Rentabilitätsvorschau'!C16</f>
        <v>0</v>
      </c>
      <c r="D12" s="36" t="s">
        <v>14</v>
      </c>
      <c r="E12" s="35">
        <f>'VI - Rentabilitätsvorschau'!F16</f>
        <v>0</v>
      </c>
      <c r="F12" s="37"/>
      <c r="G12" s="37"/>
    </row>
    <row r="13" spans="1:7" ht="8.25" customHeight="1" x14ac:dyDescent="0.2">
      <c r="A13" s="40"/>
    </row>
    <row r="14" spans="1:7" x14ac:dyDescent="0.2">
      <c r="A14" s="39"/>
      <c r="B14" s="12"/>
      <c r="C14" s="13"/>
      <c r="D14" s="12"/>
      <c r="E14" s="13"/>
      <c r="F14" s="12"/>
      <c r="G14" s="12"/>
    </row>
    <row r="15" spans="1:7" x14ac:dyDescent="0.2">
      <c r="A15" s="39"/>
      <c r="B15" s="12"/>
      <c r="C15" s="13"/>
      <c r="D15" s="12"/>
      <c r="E15" s="13"/>
      <c r="F15" s="12"/>
      <c r="G15" s="12"/>
    </row>
    <row r="16" spans="1:7" x14ac:dyDescent="0.2">
      <c r="A16" s="39"/>
      <c r="B16" s="12"/>
      <c r="C16" s="13"/>
      <c r="D16" s="12"/>
      <c r="E16" s="13"/>
      <c r="F16" s="12"/>
      <c r="G16" s="12"/>
    </row>
    <row r="17" spans="1:7" x14ac:dyDescent="0.2">
      <c r="A17" s="39"/>
      <c r="B17" s="12"/>
      <c r="C17" s="13"/>
      <c r="D17" s="12"/>
      <c r="E17" s="13"/>
      <c r="F17" s="12"/>
      <c r="G17" s="12"/>
    </row>
    <row r="18" spans="1:7" x14ac:dyDescent="0.2">
      <c r="A18" s="39"/>
      <c r="B18" s="12"/>
      <c r="C18" s="13"/>
      <c r="D18" s="12"/>
      <c r="E18" s="13"/>
      <c r="F18" s="12"/>
      <c r="G18" s="12"/>
    </row>
    <row r="19" spans="1:7" x14ac:dyDescent="0.2">
      <c r="A19" s="39"/>
      <c r="B19" s="12"/>
      <c r="C19" s="13"/>
      <c r="D19" s="12"/>
      <c r="E19" s="13"/>
      <c r="F19" s="12"/>
      <c r="G19" s="12"/>
    </row>
    <row r="20" spans="1:7" x14ac:dyDescent="0.2">
      <c r="A20" s="40"/>
    </row>
    <row r="21" spans="1:7" x14ac:dyDescent="0.2">
      <c r="A21" s="34" t="s">
        <v>18</v>
      </c>
      <c r="B21" s="34"/>
      <c r="C21" s="35">
        <f>'VI - Rentabilitätsvorschau'!C19</f>
        <v>0</v>
      </c>
      <c r="D21" s="36" t="s">
        <v>14</v>
      </c>
      <c r="E21" s="35">
        <f>'VI - Rentabilitätsvorschau'!F19</f>
        <v>0</v>
      </c>
      <c r="F21" s="37"/>
      <c r="G21" s="37"/>
    </row>
    <row r="22" spans="1:7" ht="8.25" customHeight="1" x14ac:dyDescent="0.2">
      <c r="A22" s="40"/>
    </row>
    <row r="23" spans="1:7" x14ac:dyDescent="0.2">
      <c r="A23" s="39"/>
      <c r="B23" s="12"/>
      <c r="C23" s="13"/>
      <c r="D23" s="12"/>
      <c r="E23" s="13"/>
      <c r="F23" s="12"/>
      <c r="G23" s="12"/>
    </row>
    <row r="24" spans="1:7" x14ac:dyDescent="0.2">
      <c r="A24" s="39"/>
      <c r="B24" s="12"/>
      <c r="C24" s="13"/>
      <c r="D24" s="12"/>
      <c r="E24" s="13"/>
      <c r="F24" s="12"/>
      <c r="G24" s="12"/>
    </row>
    <row r="25" spans="1:7" x14ac:dyDescent="0.2">
      <c r="A25" s="39"/>
      <c r="B25" s="12"/>
      <c r="C25" s="13"/>
      <c r="D25" s="12"/>
      <c r="E25" s="13"/>
      <c r="F25" s="12"/>
      <c r="G25" s="12"/>
    </row>
    <row r="26" spans="1:7" x14ac:dyDescent="0.2">
      <c r="A26" s="39"/>
      <c r="B26" s="12"/>
      <c r="C26" s="13"/>
      <c r="D26" s="12"/>
      <c r="E26" s="13"/>
      <c r="F26" s="12"/>
      <c r="G26" s="12"/>
    </row>
    <row r="27" spans="1:7" x14ac:dyDescent="0.2">
      <c r="A27" s="39"/>
      <c r="B27" s="12"/>
      <c r="C27" s="13"/>
      <c r="D27" s="12"/>
      <c r="E27" s="13"/>
      <c r="F27" s="12"/>
      <c r="G27" s="12"/>
    </row>
    <row r="28" spans="1:7" x14ac:dyDescent="0.2">
      <c r="A28" s="40"/>
    </row>
    <row r="30" spans="1:7" x14ac:dyDescent="0.2">
      <c r="A30" s="34" t="s">
        <v>19</v>
      </c>
      <c r="B30" s="34"/>
      <c r="C30" s="35">
        <f>'VI - Rentabilitätsvorschau'!C22</f>
        <v>0</v>
      </c>
      <c r="D30" s="36" t="s">
        <v>14</v>
      </c>
      <c r="E30" s="35">
        <f>'VI - Rentabilitätsvorschau'!F22</f>
        <v>0</v>
      </c>
      <c r="F30" s="41"/>
      <c r="G30" s="41"/>
    </row>
    <row r="31" spans="1:7" x14ac:dyDescent="0.2">
      <c r="A31" s="39"/>
      <c r="B31" s="12"/>
      <c r="C31" s="13"/>
      <c r="D31" s="12"/>
      <c r="E31" s="13"/>
      <c r="F31" s="12"/>
      <c r="G31" s="12"/>
    </row>
    <row r="32" spans="1:7" x14ac:dyDescent="0.2">
      <c r="A32" s="39"/>
      <c r="B32" s="12"/>
      <c r="C32" s="13"/>
      <c r="D32" s="12"/>
      <c r="E32" s="13"/>
      <c r="F32" s="12"/>
      <c r="G32" s="12"/>
    </row>
    <row r="33" spans="1:7" x14ac:dyDescent="0.2">
      <c r="A33" s="39"/>
      <c r="B33" s="12"/>
      <c r="C33" s="13"/>
      <c r="D33" s="12"/>
      <c r="E33" s="13"/>
      <c r="F33" s="12"/>
      <c r="G33" s="12"/>
    </row>
    <row r="34" spans="1:7" x14ac:dyDescent="0.2">
      <c r="A34" s="39"/>
      <c r="B34" s="12"/>
      <c r="C34" s="13"/>
      <c r="D34" s="12"/>
      <c r="E34" s="13"/>
      <c r="F34" s="12"/>
      <c r="G34" s="12"/>
    </row>
    <row r="35" spans="1:7" x14ac:dyDescent="0.2">
      <c r="A35" s="39"/>
      <c r="B35" s="12"/>
      <c r="C35" s="13"/>
      <c r="D35" s="12"/>
      <c r="E35" s="13"/>
      <c r="F35" s="12"/>
      <c r="G35" s="12"/>
    </row>
    <row r="36" spans="1:7" x14ac:dyDescent="0.2">
      <c r="A36" s="39"/>
      <c r="B36" s="12"/>
      <c r="C36" s="13"/>
      <c r="D36" s="12"/>
      <c r="E36" s="13"/>
      <c r="F36" s="12"/>
      <c r="G36" s="12"/>
    </row>
    <row r="37" spans="1:7" x14ac:dyDescent="0.2">
      <c r="A37" s="40"/>
    </row>
    <row r="38" spans="1:7" x14ac:dyDescent="0.2">
      <c r="A38" s="42"/>
    </row>
    <row r="39" spans="1:7" x14ac:dyDescent="0.2">
      <c r="A39" s="34" t="s">
        <v>20</v>
      </c>
      <c r="B39" s="34"/>
      <c r="C39" s="35">
        <f>'VI - Rentabilitätsvorschau'!C25</f>
        <v>0</v>
      </c>
      <c r="D39" s="36" t="s">
        <v>14</v>
      </c>
      <c r="E39" s="35">
        <f>'VI - Rentabilitätsvorschau'!F25</f>
        <v>0</v>
      </c>
      <c r="F39" s="41"/>
      <c r="G39" s="41"/>
    </row>
    <row r="40" spans="1:7" ht="8.25" customHeight="1" x14ac:dyDescent="0.2">
      <c r="A40" s="43"/>
      <c r="B40" s="12"/>
      <c r="C40" s="13"/>
      <c r="D40" s="12"/>
      <c r="E40" s="13"/>
      <c r="F40" s="12"/>
      <c r="G40" s="12"/>
    </row>
    <row r="41" spans="1:7" x14ac:dyDescent="0.2">
      <c r="A41" s="43"/>
      <c r="B41" s="12"/>
      <c r="C41" s="13"/>
      <c r="D41" s="12"/>
      <c r="E41" s="13"/>
      <c r="F41" s="12"/>
      <c r="G41" s="12"/>
    </row>
    <row r="42" spans="1:7" x14ac:dyDescent="0.2">
      <c r="A42" s="42"/>
    </row>
    <row r="45" spans="1:7" ht="8.25" customHeight="1" x14ac:dyDescent="0.2">
      <c r="A45" s="12"/>
      <c r="B45" s="12"/>
      <c r="C45" s="13"/>
      <c r="D45" s="12"/>
      <c r="E45" s="13"/>
      <c r="F45" s="12"/>
      <c r="G45" s="12"/>
    </row>
    <row r="46" spans="1:7" x14ac:dyDescent="0.2">
      <c r="A46" s="34" t="s">
        <v>153</v>
      </c>
      <c r="B46" s="34"/>
      <c r="C46" s="35">
        <f>'VI - Rentabilitätsvorschau'!C27</f>
        <v>0</v>
      </c>
      <c r="D46" s="36" t="s">
        <v>14</v>
      </c>
      <c r="E46" s="35">
        <f>'VI - Rentabilitätsvorschau'!F27</f>
        <v>0</v>
      </c>
      <c r="F46" s="41"/>
      <c r="G46" s="41"/>
    </row>
    <row r="47" spans="1:7" x14ac:dyDescent="0.2">
      <c r="A47" s="12"/>
      <c r="B47" s="12"/>
      <c r="C47" s="13"/>
      <c r="D47" s="12"/>
      <c r="E47" s="13"/>
      <c r="F47" s="12"/>
      <c r="G47" s="12"/>
    </row>
    <row r="48" spans="1:7" x14ac:dyDescent="0.2">
      <c r="A48" s="12"/>
      <c r="B48" s="12"/>
      <c r="C48" s="13"/>
      <c r="D48" s="12"/>
      <c r="E48" s="13"/>
      <c r="F48" s="12"/>
      <c r="G48" s="12"/>
    </row>
    <row r="49" spans="1:7" x14ac:dyDescent="0.2">
      <c r="A49" s="12"/>
      <c r="B49" s="12"/>
      <c r="C49" s="13"/>
      <c r="D49" s="12"/>
      <c r="E49" s="13"/>
      <c r="F49" s="12"/>
      <c r="G49" s="12"/>
    </row>
    <row r="50" spans="1:7" x14ac:dyDescent="0.2">
      <c r="A50" s="12"/>
      <c r="B50" s="12"/>
      <c r="C50" s="13"/>
      <c r="D50" s="12"/>
      <c r="E50" s="13"/>
      <c r="F50" s="12"/>
      <c r="G50" s="12"/>
    </row>
  </sheetData>
  <sheetProtection sheet="1" objects="1" scenarios="1"/>
  <customSheetViews>
    <customSheetView guid="{B4F4D360-2808-44EE-BFF6-FDAA3D1F964B}" scale="110" showPageBreaks="1" showGridLines="0" showRowCol="0">
      <selection activeCell="C30" sqref="C30"/>
      <pageMargins left="0.94488188976377963" right="0.27559055118110237" top="1.299212598425197" bottom="0.6692913385826772" header="1.1023622047244095" footer="0.43307086614173229"/>
      <pageSetup paperSize="9" orientation="portrait" r:id="rId1"/>
      <headerFooter differentFirst="1" alignWithMargins="0">
        <oddHeader xml:space="preserve">&amp;R&amp;"Arial,Standard"&amp;9Gründungsplanung
 </oddHeader>
        <oddFooter>&amp;L&amp;"Arial,Standard"&amp;9Bereitgestellt vom Portal www.selbstaendig-im-handwerk.de&amp;R&amp;"Arial,Standard"&amp;9&amp;P</oddFooter>
      </headerFooter>
    </customSheetView>
  </customSheetViews>
  <phoneticPr fontId="0" type="noConversion"/>
  <pageMargins left="0.7" right="0.7" top="0.78740157499999996" bottom="0.78740157499999996" header="0.3" footer="0.3"/>
  <pageSetup paperSize="9" orientation="portrait" r:id="rId2"/>
  <drawing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9</vt:i4>
      </vt:variant>
      <vt:variant>
        <vt:lpstr>Benannte Bereiche</vt:lpstr>
      </vt:variant>
      <vt:variant>
        <vt:i4>49</vt:i4>
      </vt:variant>
    </vt:vector>
  </HeadingPairs>
  <TitlesOfParts>
    <vt:vector size="58" baseType="lpstr">
      <vt:lpstr>Hinweise vorab</vt:lpstr>
      <vt:lpstr>I - Deckblatt</vt:lpstr>
      <vt:lpstr>II - private Ausgaben ermitteln</vt:lpstr>
      <vt:lpstr>III - Investitionsplan</vt:lpstr>
      <vt:lpstr>IV - Kapitaldienst berechnen</vt:lpstr>
      <vt:lpstr>V - Mindestumsatz berechnen</vt:lpstr>
      <vt:lpstr>VI - Rentabilitätsvorschau</vt:lpstr>
      <vt:lpstr>VII - Prüfungsrechnung </vt:lpstr>
      <vt:lpstr>VIII - Erläuterungen</vt:lpstr>
      <vt:lpstr>A</vt:lpstr>
      <vt:lpstr>AU</vt:lpstr>
      <vt:lpstr>'IV - Kapitaldienst berechnen'!B</vt:lpstr>
      <vt:lpstr>'VII - Prüfungsrechnung '!betrmit</vt:lpstr>
      <vt:lpstr>'Hinweise vorab'!Druckbereich</vt:lpstr>
      <vt:lpstr>'V - Mindestumsatz berechnen'!Druckbereich</vt:lpstr>
      <vt:lpstr>'VII - Prüfungsrechnung '!Druckbereich</vt:lpstr>
      <vt:lpstr>'VII - Prüfungsrechnung '!fertigdm</vt:lpstr>
      <vt:lpstr>'IV - Kapitaldienst berechnen'!J</vt:lpstr>
      <vt:lpstr>'VII - Prüfungsrechnung '!kunddm</vt:lpstr>
      <vt:lpstr>'IV - Kapitaldienst berechnen'!L</vt:lpstr>
      <vt:lpstr>'VII - Prüfungsrechnung '!Leistungen</vt:lpstr>
      <vt:lpstr>'VII - Prüfungsrechnung '!Maschinen</vt:lpstr>
      <vt:lpstr>'IV - Kapitaldienst berechnen'!P</vt:lpstr>
      <vt:lpstr>'VII - Prüfungsrechnung '!Produkte</vt:lpstr>
      <vt:lpstr>'VII - Prüfungsrechnung '!produktiv_Beschäftigte</vt:lpstr>
      <vt:lpstr>SUA</vt:lpstr>
      <vt:lpstr>SUP</vt:lpstr>
      <vt:lpstr>SUT</vt:lpstr>
      <vt:lpstr>T</vt:lpstr>
      <vt:lpstr>T1_</vt:lpstr>
      <vt:lpstr>T10_</vt:lpstr>
      <vt:lpstr>T11_</vt:lpstr>
      <vt:lpstr>T12_</vt:lpstr>
      <vt:lpstr>T13_</vt:lpstr>
      <vt:lpstr>T14_</vt:lpstr>
      <vt:lpstr>T15_</vt:lpstr>
      <vt:lpstr>T16_</vt:lpstr>
      <vt:lpstr>T17_</vt:lpstr>
      <vt:lpstr>T18_</vt:lpstr>
      <vt:lpstr>T19_</vt:lpstr>
      <vt:lpstr>T2_</vt:lpstr>
      <vt:lpstr>T20_</vt:lpstr>
      <vt:lpstr>T21_</vt:lpstr>
      <vt:lpstr>T22_</vt:lpstr>
      <vt:lpstr>T23_</vt:lpstr>
      <vt:lpstr>T24_</vt:lpstr>
      <vt:lpstr>T3_</vt:lpstr>
      <vt:lpstr>T4_</vt:lpstr>
      <vt:lpstr>T5_</vt:lpstr>
      <vt:lpstr>T6_</vt:lpstr>
      <vt:lpstr>T7_</vt:lpstr>
      <vt:lpstr>T8_</vt:lpstr>
      <vt:lpstr>T9_</vt:lpstr>
      <vt:lpstr>TF</vt:lpstr>
      <vt:lpstr>TI</vt:lpstr>
      <vt:lpstr>TILGRAT</vt:lpstr>
      <vt:lpstr>'V - Mindestumsatz berechnen'!tilgung2</vt:lpstr>
      <vt:lpstr>'VII - Prüfungsrechnung '!we</vt:lpstr>
    </vt:vector>
  </TitlesOfParts>
  <Company>Handwerkskammer Reutlingen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Kammerer</dc:creator>
  <cp:lastModifiedBy>RT - Weinhold, Sylvia</cp:lastModifiedBy>
  <cp:lastPrinted>2024-04-11T15:33:16Z</cp:lastPrinted>
  <dcterms:created xsi:type="dcterms:W3CDTF">1997-07-16T14:05:47Z</dcterms:created>
  <dcterms:modified xsi:type="dcterms:W3CDTF">2024-04-11T15:35:10Z</dcterms:modified>
</cp:coreProperties>
</file>